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seokminkim/Desktop/Assessments/Species/Heteropogon contortus/Docs/"/>
    </mc:Choice>
  </mc:AlternateContent>
  <xr:revisionPtr revIDLastSave="0" documentId="13_ncr:1_{8F06378A-2C9B-2448-95D7-61B884525A99}" xr6:coauthVersionLast="47" xr6:coauthVersionMax="47" xr10:uidLastSave="{00000000-0000-0000-0000-000000000000}"/>
  <bookViews>
    <workbookView xWindow="-27120" yWindow="-3620" windowWidth="26960" windowHeight="21320" xr2:uid="{7AFFA8B4-6E03-EB4F-8C97-025E4E33450B}"/>
  </bookViews>
  <sheets>
    <sheet name="Meta" sheetId="1" r:id="rId1"/>
    <sheet name="IMPACTS" sheetId="2" r:id="rId2"/>
    <sheet name="DISTRIBUTION" sheetId="3" r:id="rId3"/>
    <sheet name="POTENTIAL" sheetId="4" r:id="rId4"/>
    <sheet name="MANAGEMENT" sheetId="5" r:id="rId5"/>
    <sheet name="LOOKUP Habitat types" sheetId="6" r:id="rId6"/>
    <sheet name="LOOKUP Ranking " sheetId="8" r:id="rId7"/>
  </sheets>
  <definedNames>
    <definedName name="_ftn1" localSheetId="1">IMPACTS!$A$70</definedName>
    <definedName name="_ftnref1" localSheetId="1">IMPACTS!$A$4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D91" i="4"/>
  <c r="D92" i="4" s="1"/>
  <c r="F4" i="1" s="1"/>
  <c r="C91" i="4"/>
  <c r="C92" i="4" s="1"/>
  <c r="E4" i="1" s="1"/>
  <c r="B91" i="4"/>
  <c r="B92" i="4" s="1"/>
  <c r="D4" i="1" s="1"/>
  <c r="B58" i="5"/>
  <c r="F5" i="1" s="1"/>
  <c r="D72" i="2"/>
  <c r="D73" i="2" s="1"/>
  <c r="F2" i="1" s="1"/>
  <c r="C72" i="2"/>
  <c r="C73" i="2" s="1"/>
  <c r="E2" i="1" s="1"/>
  <c r="D24" i="3"/>
  <c r="D25" i="3" s="1"/>
  <c r="F3" i="1" s="1"/>
  <c r="C24" i="3"/>
  <c r="C25" i="3" s="1"/>
  <c r="E3" i="1" s="1"/>
  <c r="B24" i="3"/>
  <c r="B25" i="3" s="1"/>
  <c r="D3" i="1" s="1"/>
  <c r="B72" i="2"/>
  <c r="B73" i="2" s="1"/>
  <c r="D2" i="1" s="1"/>
  <c r="D5" i="1" l="1"/>
  <c r="E5" i="1"/>
</calcChain>
</file>

<file path=xl/sharedStrings.xml><?xml version="1.0" encoding="utf-8"?>
<sst xmlns="http://schemas.openxmlformats.org/spreadsheetml/2006/main" count="957" uniqueCount="305">
  <si>
    <t>SPECIES: Heteropogon contortus</t>
  </si>
  <si>
    <t xml:space="preserve">North </t>
  </si>
  <si>
    <t xml:space="preserve">Central </t>
  </si>
  <si>
    <t>South</t>
  </si>
  <si>
    <t xml:space="preserve">IMPACT </t>
  </si>
  <si>
    <t xml:space="preserve">DISTRIBUTION </t>
  </si>
  <si>
    <t xml:space="preserve">POTENTIAL </t>
  </si>
  <si>
    <t xml:space="preserve">MANAGEMENT </t>
  </si>
  <si>
    <t>IFAS Assessment</t>
  </si>
  <si>
    <t>TNIPC</t>
  </si>
  <si>
    <t>COMMON NAME: Tanglehead, black spear grass</t>
  </si>
  <si>
    <t>IMPACTS</t>
  </si>
  <si>
    <t>H</t>
  </si>
  <si>
    <t>Invasive, not recommended</t>
  </si>
  <si>
    <t>Established</t>
  </si>
  <si>
    <t xml:space="preserve">VOUTURE SPECIMENS HELD: </t>
  </si>
  <si>
    <t>DISTRIBUTION</t>
  </si>
  <si>
    <t>L</t>
  </si>
  <si>
    <t xml:space="preserve">ASSESSOR: </t>
  </si>
  <si>
    <t>POTENTIAL</t>
  </si>
  <si>
    <t>M</t>
  </si>
  <si>
    <t xml:space="preserve">ASSESSMENT DATE: </t>
  </si>
  <si>
    <t>MANAGEMENT</t>
  </si>
  <si>
    <t xml:space="preserve">EARLIEST RECORD: </t>
  </si>
  <si>
    <t>FINAL CONCLUSION</t>
  </si>
  <si>
    <t>INITIAL QUESTIONS:</t>
  </si>
  <si>
    <t xml:space="preserve">1. Does this species appear on Florida noxious weed or prohibited plant lists? </t>
  </si>
  <si>
    <t>2. State Distribution (see state regions map below)</t>
  </si>
  <si>
    <t xml:space="preserve">             a. Plant is reported outside of cultivation </t>
  </si>
  <si>
    <t>North</t>
  </si>
  <si>
    <t>Central</t>
  </si>
  <si>
    <t xml:space="preserve"> b. Plant is reported in conservation or other natural areas</t>
  </si>
  <si>
    <r>
      <t>c. Plant is not reported outside cultivation in FLORIDA.                                            STOP.                                                                                                                       Enter ‘not applicable’ in the notes section below.                                                      (</t>
    </r>
    <r>
      <rPr>
        <b/>
        <u/>
        <sz val="14"/>
        <color theme="1"/>
        <rFont val="Calibri (Body)"/>
      </rPr>
      <t xml:space="preserve">Predictive Tool </t>
    </r>
    <r>
      <rPr>
        <b/>
        <u/>
        <sz val="14"/>
        <color theme="1"/>
        <rFont val="Calibri"/>
        <family val="2"/>
        <scheme val="minor"/>
      </rPr>
      <t>recommended</t>
    </r>
    <r>
      <rPr>
        <b/>
        <sz val="14"/>
        <color theme="1"/>
        <rFont val="Calibri"/>
        <family val="2"/>
        <scheme val="minor"/>
      </rPr>
      <t xml:space="preserve">) </t>
    </r>
  </si>
  <si>
    <t>NOTES:
Synonyms: Andropogon allionii, Andropogon bellardii, Andropogon besukiensis, Andropogon contortus, Andropogon contortus subvar. hispidissimus, Andropogon contortus subvar. roxburghii, Andropogon contortus subvar. secundus, Andropogon contortus subvar. typicus</t>
  </si>
  <si>
    <t>Tool developed by D. Lieurance, N. Loewenstein, and the SE-IPC Working Group</t>
  </si>
  <si>
    <t>Caution, manage to prevent escape</t>
  </si>
  <si>
    <t>Caution</t>
  </si>
  <si>
    <t>OK to recommend</t>
  </si>
  <si>
    <t>Watch/Recommend Risk Assessment</t>
  </si>
  <si>
    <t>OK</t>
  </si>
  <si>
    <t>Section 1. ECOLOGICAL AND SOCIOLOGICAL IMPACTS (I): Max score 45</t>
  </si>
  <si>
    <t xml:space="preserve">1.  Impact on ecosystem processes – nutrient cycling, biogeochemistry, soil properties, allelopathy, water balance, hydrology, erosion, fire regime.	 </t>
  </si>
  <si>
    <t>JUSTIFICATION</t>
  </si>
  <si>
    <t>Citation (if applicable)</t>
  </si>
  <si>
    <t>a.    No documented effects on ecosystem-level processes</t>
  </si>
  <si>
    <t>b.    Impact likely, but not directly observed*</t>
  </si>
  <si>
    <t>c.    Documented impact on at least one ecosystem process with possibility of reversal through restoration</t>
  </si>
  <si>
    <t>d.   Documented impact on more than one ecosystem process OR impact on one ecosystem process is irreversible</t>
  </si>
  <si>
    <t>e.    Unknown</t>
  </si>
  <si>
    <t>U</t>
  </si>
  <si>
    <t>Enter score here (enter 0 for Unknowns)</t>
  </si>
  <si>
    <r>
      <t xml:space="preserve">2.  </t>
    </r>
    <r>
      <rPr>
        <b/>
        <sz val="14"/>
        <color rgb="FF000000"/>
        <rFont val="Calibri"/>
        <family val="2"/>
        <scheme val="minor"/>
      </rPr>
      <t>Impact on ecological community structure</t>
    </r>
  </si>
  <si>
    <t>a.     No documented effects on ecological community structure</t>
  </si>
  <si>
    <r>
      <t>b.     Impact likely, but not directly observed</t>
    </r>
    <r>
      <rPr>
        <vertAlign val="superscript"/>
        <sz val="14"/>
        <color theme="1"/>
        <rFont val="Calibri"/>
        <family val="2"/>
        <scheme val="minor"/>
      </rPr>
      <t>*</t>
    </r>
  </si>
  <si>
    <t>c.     Moderate impacts on community structure (e.g., changes number of layers below canopy, significantly alters at least one layer)</t>
  </si>
  <si>
    <t>d.     Major alteration of community structure (e.g., covers canopy, creates new canopy, changing or eliminating most or all other layers)</t>
  </si>
  <si>
    <t>e.     Unknown</t>
  </si>
  <si>
    <r>
      <t xml:space="preserve">3.  </t>
    </r>
    <r>
      <rPr>
        <b/>
        <sz val="14"/>
        <color rgb="FF000000"/>
        <rFont val="Calibri"/>
        <family val="2"/>
        <scheme val="minor"/>
      </rPr>
      <t>Impact on native fauna (animals and inverts)</t>
    </r>
  </si>
  <si>
    <t>a.    No known negative impacts on animals</t>
  </si>
  <si>
    <r>
      <t>b.   Impact is likely but not observed directly</t>
    </r>
    <r>
      <rPr>
        <vertAlign val="superscript"/>
        <sz val="14"/>
        <color theme="1"/>
        <rFont val="Calibri"/>
        <family val="2"/>
        <scheme val="minor"/>
      </rPr>
      <t>*</t>
    </r>
  </si>
  <si>
    <t xml:space="preserve">c.    Documented impact has occurred through loss of resources or loss of habitat/displacement </t>
  </si>
  <si>
    <t>d.   Documented impact/loss has occurred through displacement or interbreeding of/with state or federal listed species (e.g., endangered, imperiled, threatened)</t>
  </si>
  <si>
    <t xml:space="preserve">e.    Unknown </t>
  </si>
  <si>
    <r>
      <t xml:space="preserve">4.  </t>
    </r>
    <r>
      <rPr>
        <b/>
        <sz val="14"/>
        <color rgb="FF000000"/>
        <rFont val="Calibri"/>
        <family val="2"/>
        <scheme val="minor"/>
      </rPr>
      <t>Impact on native plants</t>
    </r>
  </si>
  <si>
    <t>a.    No known negative impacts on native plants</t>
  </si>
  <si>
    <t>c.    Negatively impacts some native plants (e.g., reduced vigor, increased mortality and/or reduced recruitment, reduced species richness or diversity)</t>
  </si>
  <si>
    <r>
      <t xml:space="preserve">5.   </t>
    </r>
    <r>
      <rPr>
        <b/>
        <sz val="14"/>
        <color rgb="FF000000"/>
        <rFont val="Calibri"/>
        <family val="2"/>
        <scheme val="minor"/>
      </rPr>
      <t>Impact on Aquatic/Riparian Systems</t>
    </r>
  </si>
  <si>
    <t>a.     No known negative impacts</t>
  </si>
  <si>
    <r>
      <t>b.     Impact is likely but not observed directly</t>
    </r>
    <r>
      <rPr>
        <vertAlign val="superscript"/>
        <sz val="14"/>
        <color theme="1"/>
        <rFont val="Calibri"/>
        <family val="2"/>
        <scheme val="minor"/>
      </rPr>
      <t>*</t>
    </r>
  </si>
  <si>
    <t>c.     Minor negative impacts to water quality, obstruction of water flow, and/or negative affects to physical processes (e.g., wildlife access to water body/habitat usage)</t>
  </si>
  <si>
    <t>d.     Significant negative impacts to water quality, obstruction of water flow and/or negative affects to physical processes (e.g., decomposition, flooding, obstruction of wildlife access to water body/habitat usage)</t>
  </si>
  <si>
    <t>6.  Impact on Agriculture, Forestry and ROWs</t>
  </si>
  <si>
    <t>b.     Minor weed/pest in agriculture, forestry and/or ROW sites</t>
  </si>
  <si>
    <t>c.     Significant weed in row crops, pasture, forestry and/or ROWs (e.g., reducing productivity, increasing wildfire danger, impacting management options)</t>
  </si>
  <si>
    <t xml:space="preserve">d.     Frequently colonizes ditches, riparian zones, fence rows, roadsides and other ROWs and corridors </t>
  </si>
  <si>
    <t>e.     c and d</t>
  </si>
  <si>
    <t>f.      unknown</t>
  </si>
  <si>
    <r>
      <t xml:space="preserve">7.   </t>
    </r>
    <r>
      <rPr>
        <b/>
        <sz val="14"/>
        <color rgb="FF000000"/>
        <rFont val="Calibri"/>
        <family val="2"/>
        <scheme val="minor"/>
      </rPr>
      <t xml:space="preserve">Impact on managed landscaping  </t>
    </r>
  </si>
  <si>
    <t>a.     No known impacts</t>
  </si>
  <si>
    <t>b.     Occasional weed in turf, flower beds, vegetable gardens and/or urban green spaces</t>
  </si>
  <si>
    <t xml:space="preserve">c.     Common, weed in turf, flower beds, vegetable gardens and/or urban green spaces  </t>
  </si>
  <si>
    <t>d.     unknown</t>
  </si>
  <si>
    <r>
      <t>8.   </t>
    </r>
    <r>
      <rPr>
        <b/>
        <sz val="14"/>
        <color rgb="FF000000"/>
        <rFont val="Calibri"/>
        <family val="2"/>
        <scheme val="minor"/>
      </rPr>
      <t>Impact on recreation and/or property values</t>
    </r>
  </si>
  <si>
    <t>b.     Impact is likely but not observed directly OR evidence of minor inhibition of hiking, hunting, fishing and/or reduces aesthetic of natural vistas/viewsheds, and/or minor impacts infrastructure</t>
  </si>
  <si>
    <t>c.     Inhibits hiking, hunting, fishing and/or reduces aesthetic of natural vistas and viewsheds and access to water bodies and/or impacts infrastructure</t>
  </si>
  <si>
    <t xml:space="preserve">9.  Climate change effects on impacts   </t>
  </si>
  <si>
    <t>a.     No predicted change in impacts</t>
  </si>
  <si>
    <t>b.    Amplified impacts under future climate change scenarios are likely to cause declines in the population size(s) of native species, but no changes to the structure of communities or to the abiotic or biotic composition of ecosystems</t>
  </si>
  <si>
    <t>c.     Amplified impacts under future climate change scenarios likely to cause the local or population extinction of at least one native species leading to irreversible changes in the structure of communities, or the abiotic or biotic composition of ecosystems.</t>
  </si>
  <si>
    <t xml:space="preserve">         Enter score here (enter 0 for Unknowns)</t>
  </si>
  <si>
    <t xml:space="preserve">                                                     TOTAL</t>
  </si>
  <si>
    <t>RANK</t>
  </si>
  <si>
    <t xml:space="preserve">*the impact has been demonstrated in similar habitats in other zones or outside the state, OR  if only one expert has documented the impact within the zone under consideration and there is no supporting information in the literature. </t>
  </si>
  <si>
    <t xml:space="preserve"> Section 1. CURRENT DISTRIBUTION (D): Max score 18</t>
  </si>
  <si>
    <t>1. Current Range Size in Region (e.g., North, Central, South)</t>
  </si>
  <si>
    <r>
      <rPr>
        <sz val="14"/>
        <color theme="1"/>
        <rFont val="Calibri"/>
        <family val="2"/>
        <scheme val="minor"/>
      </rPr>
      <t>a</t>
    </r>
    <r>
      <rPr>
        <sz val="11"/>
        <color theme="1"/>
        <rFont val="Calibri"/>
        <family val="2"/>
        <scheme val="minor"/>
      </rPr>
      <t>.</t>
    </r>
    <r>
      <rPr>
        <sz val="7"/>
        <color theme="1"/>
        <rFont val="Calibri"/>
        <family val="2"/>
        <scheme val="minor"/>
      </rPr>
      <t xml:space="preserve">     </t>
    </r>
    <r>
      <rPr>
        <sz val="14"/>
        <color theme="1"/>
        <rFont val="Calibri"/>
        <family val="2"/>
        <scheme val="minor"/>
      </rPr>
      <t>Not present, less than 5% of the region, or  &lt;5 records outside cultivation (</t>
    </r>
    <r>
      <rPr>
        <b/>
        <sz val="14"/>
        <color theme="1"/>
        <rFont val="Calibri"/>
        <family val="2"/>
        <scheme val="minor"/>
      </rPr>
      <t>STOP ASSESSMENT-use a risk assessment tool unless present in other regions within state</t>
    </r>
    <r>
      <rPr>
        <sz val="14"/>
        <color theme="1"/>
        <rFont val="Calibri"/>
        <family val="2"/>
        <scheme val="minor"/>
      </rPr>
      <t>)</t>
    </r>
  </si>
  <si>
    <t>b.     5-30% of the region</t>
  </si>
  <si>
    <t xml:space="preserve">c.     &gt; 30% of the region </t>
  </si>
  <si>
    <t>d.     Unknown/underreported in region</t>
  </si>
  <si>
    <r>
      <t>2.  </t>
    </r>
    <r>
      <rPr>
        <b/>
        <sz val="14"/>
        <color rgb="FF000000"/>
        <rFont val="Calibri"/>
        <family val="2"/>
        <scheme val="minor"/>
      </rPr>
      <t xml:space="preserve">Proportion of Range where Species is Causing Negative Ecological and Socioeconomic Impacts </t>
    </r>
    <r>
      <rPr>
        <b/>
        <sz val="12"/>
        <color rgb="FF000000"/>
        <rFont val="Calibri"/>
        <family val="2"/>
        <scheme val="minor"/>
      </rPr>
      <t xml:space="preserve">(from expert questionnaires) </t>
    </r>
  </si>
  <si>
    <t>a.     No impacts or impacts in &lt;5% of the species range</t>
  </si>
  <si>
    <t>b.     Impacts in 5-20% of the species range</t>
  </si>
  <si>
    <t>c.     Impacts in 20-50% of the species range</t>
  </si>
  <si>
    <t xml:space="preserve">d.     Impacts in &gt;50% of the species range </t>
  </si>
  <si>
    <t xml:space="preserve">e.     Unknown/underreported in region         </t>
  </si>
  <si>
    <r>
      <t>3.   </t>
    </r>
    <r>
      <rPr>
        <b/>
        <sz val="14"/>
        <color rgb="FF000000"/>
        <rFont val="Calibri"/>
        <family val="2"/>
        <scheme val="minor"/>
      </rPr>
      <t>Range of Habitats Impacted</t>
    </r>
    <r>
      <rPr>
        <b/>
        <sz val="14"/>
        <color theme="1"/>
        <rFont val="Calibri"/>
        <family val="2"/>
        <scheme val="minor"/>
      </rPr>
      <t xml:space="preserve"> </t>
    </r>
    <r>
      <rPr>
        <b/>
        <sz val="12"/>
        <color theme="1"/>
        <rFont val="Calibri"/>
        <family val="2"/>
        <scheme val="minor"/>
      </rPr>
      <t>(See LOOKUP Habitat Types Tab for Community Groups)</t>
    </r>
  </si>
  <si>
    <r>
      <t xml:space="preserve">a.     Reported in only </t>
    </r>
    <r>
      <rPr>
        <sz val="14"/>
        <color theme="1"/>
        <rFont val="Aptos Narrow"/>
        <family val="2"/>
      </rPr>
      <t xml:space="preserve">1 </t>
    </r>
    <r>
      <rPr>
        <sz val="14"/>
        <color theme="1"/>
        <rFont val="Calibri"/>
        <family val="2"/>
        <scheme val="minor"/>
      </rPr>
      <t>community group</t>
    </r>
  </si>
  <si>
    <r>
      <t xml:space="preserve">c.     Known to occur in </t>
    </r>
    <r>
      <rPr>
        <sz val="14"/>
        <color theme="1"/>
        <rFont val="Aptos Narrow"/>
        <family val="2"/>
      </rPr>
      <t xml:space="preserve">≥ </t>
    </r>
    <r>
      <rPr>
        <sz val="14"/>
        <color theme="1"/>
        <rFont val="Calibri"/>
        <family val="2"/>
        <scheme val="minor"/>
      </rPr>
      <t>two community groups but all are ruderal/agricultural.</t>
    </r>
  </si>
  <si>
    <r>
      <t xml:space="preserve">c.     Known to occur in </t>
    </r>
    <r>
      <rPr>
        <sz val="14"/>
        <color theme="1"/>
        <rFont val="Aptos Narrow"/>
        <family val="2"/>
      </rPr>
      <t>≥</t>
    </r>
    <r>
      <rPr>
        <sz val="14"/>
        <color theme="1"/>
        <rFont val="Calibri"/>
        <family val="2"/>
        <scheme val="minor"/>
      </rPr>
      <t xml:space="preserve">two </t>
    </r>
    <r>
      <rPr>
        <b/>
        <i/>
        <sz val="14"/>
        <color theme="1"/>
        <rFont val="Calibri"/>
        <family val="2"/>
        <scheme val="minor"/>
      </rPr>
      <t>natural*</t>
    </r>
    <r>
      <rPr>
        <sz val="14"/>
        <color theme="1"/>
        <rFont val="Calibri"/>
        <family val="2"/>
        <scheme val="minor"/>
      </rPr>
      <t xml:space="preserve"> community groups OR it occurs in at least one terrestrial and one riparian/aquatic natural community group</t>
    </r>
  </si>
  <si>
    <t xml:space="preserve">c.     Unknown </t>
  </si>
  <si>
    <t>Total</t>
  </si>
  <si>
    <t>*Natural - An area in which natural processes predominate, fluctuations in numbers of organisms are allowed free play and human intervention is minimal.</t>
  </si>
  <si>
    <t>Section 3. SPREAD POTENTIAL (P): Max score 57</t>
  </si>
  <si>
    <t>NORTH</t>
  </si>
  <si>
    <t>CENTRAL</t>
  </si>
  <si>
    <t>SOUTH</t>
  </si>
  <si>
    <t>1.  Known Rate of Spread in Invaded Zones</t>
  </si>
  <si>
    <t xml:space="preserve">a.     Not known to be spreading                      </t>
  </si>
  <si>
    <t>Taxon is widespread throughout Central and South Zones, with many new populations reported.</t>
  </si>
  <si>
    <t xml:space="preserve">EDDMapS. 2025. Early Detection &amp; Distribution Mapping System. The University of Georgia - Center for Invasive Species and Ecosystem Health. Available online at https://www.eddmaps.org/distribution/uscounty.cfm?sub=5691; last accessed September 4, 2025.
</t>
  </si>
  <si>
    <t xml:space="preserve">b.     Species reported in ≥ two new, discrete populations in any 12-month period over the past 10 years                               </t>
  </si>
  <si>
    <t xml:space="preserve">c.     Unknown/underreported in region </t>
  </si>
  <si>
    <r>
      <rPr>
        <b/>
        <sz val="14"/>
        <color rgb="FF000000"/>
        <rFont val="Calibri"/>
        <family val="2"/>
        <scheme val="minor"/>
      </rPr>
      <t>2.</t>
    </r>
    <r>
      <rPr>
        <sz val="14"/>
        <color rgb="FF000000"/>
        <rFont val="Calibri"/>
        <family val="2"/>
        <scheme val="minor"/>
      </rPr>
      <t xml:space="preserve">  </t>
    </r>
    <r>
      <rPr>
        <b/>
        <sz val="14"/>
        <color rgb="FF000000"/>
        <rFont val="Calibri"/>
        <family val="2"/>
        <scheme val="minor"/>
      </rPr>
      <t>Climate and Habitat Suitability</t>
    </r>
    <r>
      <rPr>
        <sz val="14"/>
        <color rgb="FF000000"/>
        <rFont val="Calibri"/>
        <family val="2"/>
        <scheme val="minor"/>
      </rPr>
      <t> </t>
    </r>
  </si>
  <si>
    <t>a.     Climate and available habitats are not suitable</t>
  </si>
  <si>
    <t>See climate suitability map.</t>
  </si>
  <si>
    <t>b.     Under future climate change scenarios, habitat types and climate suitable for the growth and reproduction of this species are expected to occur in region  (sleeper weeds)</t>
  </si>
  <si>
    <t>c.     Habitat types and climate are currently suitable for the growth and reproduction of this species to occur in region</t>
  </si>
  <si>
    <t>d.     Unknown</t>
  </si>
  <si>
    <t>3.  Future Range</t>
  </si>
  <si>
    <t>a.     No predicted effect of climate change on species distribution of plant</t>
  </si>
  <si>
    <t>Taxon range is expected to change with climatic changes (1)(2).</t>
  </si>
  <si>
    <t>(1) Brian J. Bielfelt, Andrea R. Litt,
Effects of Increased Heteropogon contortus (Tanglehead) on Rangelands: The Tangled Issue of Native Invasive Species,
Rangeland Ecology &amp; Management,
Volume 69, Issue 6,
2016,
Pages 508-512,
ISSN 1550-7424,
https://doi.org/10.1016/j.rama.2016.06.006.
(https://www.sciencedirect.com/science/article/pii/S1550742416300434)
(2) Wang, Xm., Zhao, L., Yan, Bg. et al. Morphological and physiological responses of Heteropogon contortus to drought stress in a dry-hot valley. Bot Stud 57, 17 (2016). https://doi.org/10.1186/s40529-016-0131-0</t>
  </si>
  <si>
    <t xml:space="preserve">b.     Predicted altered spread (range shifting) and/or changes in existing or emergence of a new pathways for secondary spread (e.g., flooding, extreme wind events) </t>
  </si>
  <si>
    <t>c.     Unknown</t>
  </si>
  <si>
    <r>
      <rPr>
        <b/>
        <sz val="14"/>
        <color rgb="FF000000"/>
        <rFont val="Calibri"/>
        <family val="2"/>
        <scheme val="minor"/>
      </rPr>
      <t>4</t>
    </r>
    <r>
      <rPr>
        <sz val="14"/>
        <color rgb="FF000000"/>
        <rFont val="Calibri"/>
        <family val="2"/>
        <scheme val="minor"/>
      </rPr>
      <t xml:space="preserve">.  </t>
    </r>
    <r>
      <rPr>
        <b/>
        <sz val="14"/>
        <color rgb="FF000000"/>
        <rFont val="Calibri"/>
        <family val="2"/>
        <scheme val="minor"/>
      </rPr>
      <t xml:space="preserve">Invasion and/or weedy status </t>
    </r>
  </si>
  <si>
    <t xml:space="preserve">a.     Species is not listed as invasive (or widely recognized as being weedy) in any state in the contiguous US                                </t>
  </si>
  <si>
    <t>Taxon is considered weedy in some areas (1)(2).
"The plant has escaped from cultivation and become a noxious weed in some areas (2)."</t>
  </si>
  <si>
    <t>(1) https://www.cdfa.ca.gov/plant/ipc/encycloweedia/pdf/CaliforniaNoxiousWeeds.pdf
(2) https://tropical.theferns.info/viewtropical.php?id=Heteropogon+contortus</t>
  </si>
  <si>
    <t>b.     Not a known problem in the US, but is listed as invasive (or considered weedy) in similar habitats outside of the US or Köppen Geiger climate classes</t>
  </si>
  <si>
    <t>c.     Is listed as invasive (or considered weedy) in non-neighboring states within same USDA Plant Hardiness Zones or Köppen Geiger climate classes</t>
  </si>
  <si>
    <r>
      <t xml:space="preserve">d.    Is </t>
    </r>
    <r>
      <rPr>
        <i/>
        <sz val="14"/>
        <color theme="1"/>
        <rFont val="Calibri"/>
        <family val="2"/>
        <scheme val="minor"/>
      </rPr>
      <t xml:space="preserve">reported </t>
    </r>
    <r>
      <rPr>
        <sz val="14"/>
        <color theme="1"/>
        <rFont val="Calibri (Body)"/>
      </rPr>
      <t>(invasion status unknown)</t>
    </r>
    <r>
      <rPr>
        <sz val="14"/>
        <color theme="1"/>
        <rFont val="Calibri"/>
        <family val="2"/>
        <scheme val="minor"/>
      </rPr>
      <t xml:space="preserve"> in the adjoining region within state and/or in neighboring states (states touching zone)</t>
    </r>
  </si>
  <si>
    <t>e.    Is considered invasive (or weedy) in the adjoining region within state and/or neighboring states (states touching zone)</t>
  </si>
  <si>
    <t>f.     Unknown</t>
  </si>
  <si>
    <t>5.  Vegetative Reproduction</t>
  </si>
  <si>
    <t>a.     No evidence of vegetative reproduction</t>
  </si>
  <si>
    <t>Taxon propagates vegetatively and via seeding, but ease of fragmentation is not well known (1)(2).
"H. contortus can be planted from seeds or vegetatively (2)."</t>
  </si>
  <si>
    <t>(1) https://prota.prota4u.org/protav8.asp?g=pe&amp;p=Heteropogon%20contortus#:~:text=Heteropogon%20contortus%20generally%20prefers%20sandy%20loams%20with%20pH%205.0%E2%80%936.0.&amp;text=Heteropogon%20contortus%20can%20be%20propagated,and%20callus%2C%20sowing%20is%20difficult.
(2) https://tropicalforages.info/text/entities_app/heteropogon_contortus.htm</t>
  </si>
  <si>
    <t>b.     Reprouts readily after cutting, following disturbance, or with age.</t>
  </si>
  <si>
    <t>c.     Has runners or spreading stems/rhizomes/stolons that root easily</t>
  </si>
  <si>
    <t xml:space="preserve">d.     Has runners or spreading stems/rhizomes/stolons that fragment easily                                                                   </t>
  </si>
  <si>
    <t>e.     Both c and d are true</t>
  </si>
  <si>
    <t xml:space="preserve">f.      Unknown </t>
  </si>
  <si>
    <t>6.  Number of Viable Seeds or Propagules per Plant/Per Year</t>
  </si>
  <si>
    <t>a.     Not viable</t>
  </si>
  <si>
    <t>Taxon is a moderate seed producer (1)(2).
"Seed production of H. contortus in autumn ranged from 260 to 1800 seeds/m2 with much of this variation due to differences in rainfall between years (1)."
"In a stand there can be over 5000 seeds per square meter (2)."</t>
  </si>
  <si>
    <t xml:space="preserve">(1) https://era.dpi.qld.gov.au/id/eprint/486/#:~:text=contortus%20pasture%20in%20southern%20Queensland,seed%20bank%20and%20seedling%20recruitment.&amp;text=Keywords:,grazing;%20seed%20viability;%20inflorescence.
(2) https://prota.prota4u.org/protav8.asp?g=pe&amp;p=Heteropogon%20contortus#:~:text=Heteropogon%20contortus%20generally%20prefers%20sandy%20loams%20with%20pH%205.0%E2%80%936.0.&amp;text=Heteropogon%20contortus%20can%20be%20propagated,and%20callus%2C%20sowing%20is%20difficult. </t>
  </si>
  <si>
    <t xml:space="preserve">b.     Few (woody species 0-10; grasses and annuals 0-50)                                                                                                       </t>
  </si>
  <si>
    <t xml:space="preserve">c.     Moderate (woody species 11-1,000; grasses and annuals 50-5,000)                                                                                                       </t>
  </si>
  <si>
    <t xml:space="preserve">d.     Prolific (woody species &gt;1,000; grasses and annuals &gt;5,000)                                                                                                       </t>
  </si>
  <si>
    <t>7.   Dispersal Ability</t>
  </si>
  <si>
    <t>a.     Seeds/propagules lack characteristics promoting long-distance dispersal (e.g., fruits attractive to birds or mammals, adaptations for wind or water dispersal, or adaptations for attachment such as barbs)</t>
  </si>
  <si>
    <t>Taxon seeds have barbs that attach to clothes, boots, tires, equepment, feathers, and fur (1)(2).
"We hypothesize that tanglehead first establishes near roads and that vehicles collect seeds in the tires or on the body of the vehicle and disperse them over great distances (Auffret and Cousins 2013). Roads also act as a corridor utilized by livestock and wildlife, allowing them to freely move through the landscape. Livestock and wildlife can disperse seeds that are partly edible or that may be attached to them (Planchuelo et al. 2016). As a result, livestock and wildlife could be potential vectors by which native invasive species spread (2)."</t>
  </si>
  <si>
    <t xml:space="preserve">(1) 
  Ansong, M., &amp; Pickering, C. (2013). Long-distance dispersal of Black Spear Grass (Heteropogon contortus) seed on socks and trouser legs by walkers in Kakadu National Park. Ecological Management &amp; Restoration, 14(1), 71–74. https://doi.org/10.1111/emr.12021
(2) 
  Mata, J. M., Perotto-Baldivieso, H. L., Hernández, F., Grahmann, E. D., Rideout-Hanzak, S., Edwards, J. T., Page, M. T., &amp; Shedd, T. M. (2018). Quantifying the spatial and temporal distribution of tanglehead (Heteropogon contortus) on South Texas rangelands. Ecological Processes, 7(1), Article 2. https://doi.org/10.1186/s13717-018-0113-0
</t>
  </si>
  <si>
    <t>b.     Seeds/propagules have characteristics promoting long-distance dispersal but typically disperse &lt; 1km (0.62 mi)</t>
  </si>
  <si>
    <t>c.     Seeds/propagules have characteristics promoting long-distance dispersal with occassional dispersal &gt; 1km (0.62 mi)</t>
  </si>
  <si>
    <t>d.     Human-mediated spread of seeds/propagules (e.g., garden waste, contaminent of fill, gravel, mulch) and/or Seeds/propagules have characteristics promoting frequent long-distance dispersal and evidence of dispersal &gt; 1km (0.62 mi)</t>
  </si>
  <si>
    <t>8.  Generation Time</t>
  </si>
  <si>
    <t>a.     Long juvenile period (&gt;10 yrs for woody perennials, &gt;1yr for other growth forms)</t>
  </si>
  <si>
    <t>Taxon has a relatively long generation time with 6-12 months of seed dormancy then approximately another year of growth to inflorescence (1)(2).</t>
  </si>
  <si>
    <t>(1) https://www.dpi.nsw.gov.au/agriculture/pastures-and-rangelands/rangelands/publications-and-information/grassedup/species/speargrass#:~:text=Plants%20are%20largely%20dormant%20during,H.
(2) https://prota.prota4u.org/protav8.asp?g=pe&amp;p=Heteropogon%20contortus#:~:text=Heteropogon%20contortus%20generally%20prefers%20sandy%20loams%20with%20pH%205.0%E2%80%936.0.&amp;text=Heteropogon%20contortus%20can%20be%20propagated,and%20callus%2C%20sowing%20is%20difficult.</t>
  </si>
  <si>
    <t>b.     Short juvenile period (&lt;10 yrs for woody perennials, &lt;1yr for other growth forms)</t>
  </si>
  <si>
    <t>9  Establishment Ability</t>
  </si>
  <si>
    <t xml:space="preserve">a.     Unable to invade natural areas                                                                             </t>
  </si>
  <si>
    <t>Taxon grows best in disturbed areas such as pastures, roadsides, and garden beds (1)(2).</t>
  </si>
  <si>
    <t>(1) 
  Mata, J. M., Perotto-Baldivieso, H. L., Hernández, F., Grahmann, E. D., Rideout-Hanzak, S., Edwards, J. T., Page, M. T., &amp; Shedd, T. M. (2018). Quantifying the spatial and temporal distribution of tanglehead (Heteropogon contortus) on South Texas rangelands. Ecological Processes, 7(1), Article 2. https://doi.org/10.1186/s13717-018-0113-0
(2) https://tropical.theferns.info/viewtropical.php?id=Heteropogon+contortus</t>
  </si>
  <si>
    <t xml:space="preserve">b.     Can only colonize certain habitat stages (e.g., early successional stages) and/or following disturbance                </t>
  </si>
  <si>
    <t xml:space="preserve">c.     Colonizes and establishes in edge habitats                                                         </t>
  </si>
  <si>
    <t xml:space="preserve">d.     Colonizes and establishes in intact and healthy natural areas/aquatic systems                                                         </t>
  </si>
  <si>
    <t xml:space="preserve">e.     Unknown </t>
  </si>
  <si>
    <t>10.  Retail Availablity</t>
  </si>
  <si>
    <t xml:space="preserve">a.     Plant is not sold in retail stores or online                                                                                          </t>
  </si>
  <si>
    <t>Taxon is not a popular cultivar, but sometimes available online (1).</t>
  </si>
  <si>
    <t>(1) https://spadefoot-nursery.square.site/product/heteropogon-contortus-tanglehead-1-gallon/BHZVMIA54RHII56GHKUFYYID?cp=true&amp;sa=false&amp;sbp=false&amp;q=false&amp;category_id=35</t>
  </si>
  <si>
    <t xml:space="preserve">b.     Occasionally sold in national, regional and/or state retail stores or plant nurseries (not overly popular)                                                       </t>
  </si>
  <si>
    <t xml:space="preserve">c.     Plant is a popular ornamental and readily available                                                               </t>
  </si>
  <si>
    <r>
      <t xml:space="preserve">11.  Use for Forage, Biomass or Remediation Purposes </t>
    </r>
    <r>
      <rPr>
        <b/>
        <i/>
        <sz val="14"/>
        <color rgb="FF000000"/>
        <rFont val="Calibri"/>
        <family val="2"/>
        <scheme val="minor"/>
      </rPr>
      <t>(including planting on ROWs)</t>
    </r>
  </si>
  <si>
    <t xml:space="preserve">a.     Plant not used for these purposes                                                                                     </t>
  </si>
  <si>
    <t>Taxon has been used as livestock fodder and erosion control in some regions (1)(2).
"The plant has been grown in Hawaii and southwestern N. America to provide erosion control and revegetation of degraded areas (1)."</t>
  </si>
  <si>
    <t>(1) https://tropical.theferns.info/viewtropical.php?id=Heteropogon+contortus
(2) https://tropicalforages.info/text/entities_app/heteropogon_contortus.htm</t>
  </si>
  <si>
    <t xml:space="preserve">b.     Plant occasionally used for these purposes                   </t>
  </si>
  <si>
    <t xml:space="preserve">c.     Plant frequently used for these purposes or there are proposals for its widespread use                                                                     </t>
  </si>
  <si>
    <t xml:space="preserve">d.     Unknown </t>
  </si>
  <si>
    <t xml:space="preserve"> 12.   Use as a Pollinator Plant or Wildlife Habitat Plant</t>
  </si>
  <si>
    <t>a.     Not used for these purposes</t>
  </si>
  <si>
    <t>No evidence that taxon is cultivated for these purposes.</t>
  </si>
  <si>
    <t xml:space="preserve">b.     Recognized pollinator plant, or providing wildlife habitat, but not currently cultivated as such                                                </t>
  </si>
  <si>
    <t xml:space="preserve">c.     Cultivated as a pollinator or wildlife habitat plant or often not controlled because of this characteristic                                                                                                                  </t>
  </si>
  <si>
    <t>Section 4. Difficulty of Management (M): Max 36</t>
  </si>
  <si>
    <t>All zones</t>
  </si>
  <si>
    <r>
      <t xml:space="preserve">1.  </t>
    </r>
    <r>
      <rPr>
        <b/>
        <sz val="14"/>
        <color rgb="FF000000"/>
        <rFont val="Calibri"/>
        <family val="2"/>
        <scheme val="minor"/>
      </rPr>
      <t>Control Techniques</t>
    </r>
  </si>
  <si>
    <t>Justification</t>
  </si>
  <si>
    <t>Citations</t>
  </si>
  <si>
    <t xml:space="preserve">a.    Effective control techniques exist                                                                                           </t>
  </si>
  <si>
    <t>Taxon can be controlled through chemical methods (1).
"Like most grasses, it is tolerant of 2, 4-D, but susceptible to glyphosate (1)."</t>
  </si>
  <si>
    <t>(1) https://tropicalforages.info/text/entities_app/heteropogon_contortus.htm</t>
  </si>
  <si>
    <t>b.   Control method available, but not effective</t>
  </si>
  <si>
    <t xml:space="preserve">c.    No known permitted control techniques (MAX SCORE—SKIP TO END)                                                                         </t>
  </si>
  <si>
    <t>d.   Unknown</t>
  </si>
  <si>
    <t>Enter score here (enter 0 for Unknown)</t>
  </si>
  <si>
    <r>
      <t xml:space="preserve">2.   </t>
    </r>
    <r>
      <rPr>
        <b/>
        <sz val="14"/>
        <color rgb="FF000000"/>
        <rFont val="Calibri"/>
        <family val="2"/>
        <scheme val="minor"/>
      </rPr>
      <t>Damage to Native Species</t>
    </r>
  </si>
  <si>
    <t>(1) https://tropicalforages.info/text/entities_app/heteropogon_contortus.htm
(2) https://www.dpi.nsw.gov.au/agriculture/pastures-and-rangelands/rangelands/publications-and-information/grassedup/species/speargrass#:~:text=Plants%20are%20largely%20dormant%20during,H.</t>
  </si>
  <si>
    <t xml:space="preserve">a.    Can typically be controlled without damage to native species/method mitigates non-target damage                                              </t>
  </si>
  <si>
    <t xml:space="preserve">b.     Difficult to control without minor damage to natives in natural areas          </t>
  </si>
  <si>
    <t xml:space="preserve">c.   Difficult to control without significant damage to natives in natural areas/method cannot mitigate non-target damage                       </t>
  </si>
  <si>
    <t xml:space="preserve">d.    Unknown </t>
  </si>
  <si>
    <r>
      <rPr>
        <b/>
        <sz val="14"/>
        <color theme="1"/>
        <rFont val="Calibri"/>
        <family val="2"/>
        <scheme val="minor"/>
      </rPr>
      <t>3.</t>
    </r>
    <r>
      <rPr>
        <sz val="14"/>
        <color theme="1"/>
        <rFont val="Calibri"/>
        <family val="2"/>
        <scheme val="minor"/>
      </rPr>
      <t xml:space="preserve">  </t>
    </r>
    <r>
      <rPr>
        <b/>
        <sz val="14"/>
        <color rgb="FF000000"/>
        <rFont val="Calibri"/>
        <family val="2"/>
        <scheme val="minor"/>
      </rPr>
      <t>Further Site Restoration is Necessary Following Control</t>
    </r>
  </si>
  <si>
    <t xml:space="preserve">a.    Restoration not necessary </t>
  </si>
  <si>
    <t>Need for continued site restoration is not well known but likely.</t>
  </si>
  <si>
    <t>b.   &lt; 50% of the time</t>
  </si>
  <si>
    <t>c.    ≥ 50% of the time</t>
  </si>
  <si>
    <t xml:space="preserve">d.   Unknown </t>
  </si>
  <si>
    <r>
      <t xml:space="preserve">4.  </t>
    </r>
    <r>
      <rPr>
        <b/>
        <sz val="14"/>
        <color rgb="FF000000"/>
        <rFont val="Calibri"/>
        <family val="2"/>
        <scheme val="minor"/>
      </rPr>
      <t xml:space="preserve">Retreatments </t>
    </r>
    <r>
      <rPr>
        <b/>
        <i/>
        <sz val="12"/>
        <color rgb="FF000000"/>
        <rFont val="Calibri"/>
        <family val="2"/>
        <scheme val="minor"/>
      </rPr>
      <t>(due to persistent seed banks, regrowth and/or reinvasion)</t>
    </r>
    <r>
      <rPr>
        <b/>
        <sz val="12"/>
        <color rgb="FF000000"/>
        <rFont val="Calibri"/>
        <family val="2"/>
        <scheme val="minor"/>
      </rPr>
      <t xml:space="preserve"> </t>
    </r>
  </si>
  <si>
    <t>a.    No retreatment necessary</t>
  </si>
  <si>
    <t>b.   Retreatment likely but unknown</t>
  </si>
  <si>
    <t xml:space="preserve">c.    One to four times over next 5 years </t>
  </si>
  <si>
    <t xml:space="preserve">d.   At least once per year over next 5 years                                                                                   </t>
  </si>
  <si>
    <r>
      <t xml:space="preserve">5.  </t>
    </r>
    <r>
      <rPr>
        <b/>
        <sz val="14"/>
        <color rgb="FF000000"/>
        <rFont val="Calibri"/>
        <family val="2"/>
        <scheme val="minor"/>
      </rPr>
      <t>Total Area to be Managed</t>
    </r>
  </si>
  <si>
    <t>a.    &lt;50 acres</t>
  </si>
  <si>
    <t>b.   50-500 acres</t>
  </si>
  <si>
    <t>c.    &gt; 500 acres</t>
  </si>
  <si>
    <r>
      <t xml:space="preserve">6.   </t>
    </r>
    <r>
      <rPr>
        <b/>
        <sz val="14"/>
        <color rgb="FF000000"/>
        <rFont val="Calibri"/>
        <family val="2"/>
        <scheme val="minor"/>
      </rPr>
      <t>Site Access</t>
    </r>
  </si>
  <si>
    <t xml:space="preserve">a.    Site access is typically not difficult                                                                                       </t>
  </si>
  <si>
    <t xml:space="preserve">b.   Access to most invaded sites is difficult                                                                              </t>
  </si>
  <si>
    <t xml:space="preserve">c.    Unknown </t>
  </si>
  <si>
    <t>7.   Detectability of Species</t>
  </si>
  <si>
    <t xml:space="preserve">a.    Species is easily detected in the field                                                                                     </t>
  </si>
  <si>
    <t xml:space="preserve">b.   Species is only detectible in one ontogenetic stage (e.g., seedling, sabling, adult)                                                                        </t>
  </si>
  <si>
    <t>c. Species is not easily detectible in the field at any ontogenetic stage</t>
  </si>
  <si>
    <r>
      <t>8. </t>
    </r>
    <r>
      <rPr>
        <b/>
        <sz val="14"/>
        <color rgb="FF000000"/>
        <rFont val="Calibri"/>
        <family val="2"/>
        <scheme val="minor"/>
      </rPr>
      <t>Altered Efficacy of Management Strategies in Future Climate Scenarios</t>
    </r>
  </si>
  <si>
    <t xml:space="preserve">a.    No predicted effect                                                                     </t>
  </si>
  <si>
    <t>b.  Reduced efficacy with climate change (e.g., herbicide resistance, negative impacts to biocontrol agents)</t>
  </si>
  <si>
    <t xml:space="preserve">  TOTAL</t>
  </si>
  <si>
    <t>Proposed</t>
  </si>
  <si>
    <t>Current</t>
  </si>
  <si>
    <t>Terrestrial</t>
  </si>
  <si>
    <t>Forested</t>
  </si>
  <si>
    <r>
      <rPr>
        <sz val="12"/>
        <color theme="1"/>
        <rFont val="Calibri"/>
        <family val="2"/>
        <scheme val="minor"/>
      </rPr>
      <t>Natural Pine - Xeric or Mesic</t>
    </r>
  </si>
  <si>
    <t>Xeric</t>
  </si>
  <si>
    <r>
      <t xml:space="preserve">Hardwood - </t>
    </r>
    <r>
      <rPr>
        <sz val="12"/>
        <color theme="1"/>
        <rFont val="Calibri"/>
        <family val="2"/>
        <scheme val="minor"/>
      </rPr>
      <t>Upland or Mesic</t>
    </r>
  </si>
  <si>
    <t>Coastal uplands</t>
  </si>
  <si>
    <t>Mixed hardwood/pine</t>
  </si>
  <si>
    <t>Mesic uplands</t>
  </si>
  <si>
    <t>Non-coastal xeric scrub (scrub oak)</t>
  </si>
  <si>
    <t>Rocklands</t>
  </si>
  <si>
    <t>Native Grasslands, Outcrops and Glades</t>
  </si>
  <si>
    <t>Prairie</t>
  </si>
  <si>
    <t>Mesic flatlands</t>
  </si>
  <si>
    <t>Savannah</t>
  </si>
  <si>
    <t>Cedar Glade, Granite Outcrop/ Limestone/Marl outcrop, cliffs/Vertical rock</t>
  </si>
  <si>
    <t>Aquatic</t>
  </si>
  <si>
    <t>Wet flatlands</t>
  </si>
  <si>
    <t>Coastal</t>
  </si>
  <si>
    <t>Dune and Beach</t>
  </si>
  <si>
    <t>Seepage wetlands</t>
  </si>
  <si>
    <t>Coastal Scrub</t>
  </si>
  <si>
    <t>Floodplain wetlands</t>
  </si>
  <si>
    <t>Basin wetlands</t>
  </si>
  <si>
    <t>Freshwater Wetland</t>
  </si>
  <si>
    <t>Open water</t>
  </si>
  <si>
    <t>Lakes and rivers</t>
  </si>
  <si>
    <r>
      <t xml:space="preserve">Freshwater marsh/Swamp </t>
    </r>
    <r>
      <rPr>
        <sz val="8"/>
        <color theme="1"/>
        <rFont val="Calibri"/>
        <family val="2"/>
        <scheme val="minor"/>
      </rPr>
      <t>(mostly herbaceous vegetation)</t>
    </r>
  </si>
  <si>
    <t>Tidal wetlands</t>
  </si>
  <si>
    <t>Bog/Seep</t>
  </si>
  <si>
    <r>
      <t>Riparian/</t>
    </r>
    <r>
      <rPr>
        <sz val="12"/>
        <color theme="1"/>
        <rFont val="Calibri"/>
        <family val="2"/>
        <scheme val="minor"/>
      </rPr>
      <t>stream edge</t>
    </r>
  </si>
  <si>
    <t>Sand bars/scour zone/cobbles (within stream)</t>
  </si>
  <si>
    <r>
      <t>Bottomland hardwood/</t>
    </r>
    <r>
      <rPr>
        <sz val="12"/>
        <color theme="1"/>
        <rFont val="Calibri"/>
        <family val="2"/>
        <scheme val="minor"/>
      </rPr>
      <t xml:space="preserve">Oak-gum-cypress </t>
    </r>
    <r>
      <rPr>
        <sz val="10"/>
        <color theme="1"/>
        <rFont val="Calibri"/>
        <family val="2"/>
        <scheme val="minor"/>
      </rPr>
      <t>(subjected to long periods of flooding)</t>
    </r>
  </si>
  <si>
    <t>Salt Marsh or Brackish Marsh</t>
  </si>
  <si>
    <t>Anthropocentric/ disturbed</t>
  </si>
  <si>
    <t>Ruderal/Agricultural</t>
  </si>
  <si>
    <r>
      <t>Lawn/G</t>
    </r>
    <r>
      <rPr>
        <sz val="12"/>
        <color theme="1"/>
        <rFont val="Calibri"/>
        <family val="2"/>
        <scheme val="minor"/>
      </rPr>
      <t>ardens</t>
    </r>
  </si>
  <si>
    <r>
      <rPr>
        <sz val="12"/>
        <color theme="1"/>
        <rFont val="Calibri"/>
        <family val="2"/>
        <scheme val="minor"/>
      </rPr>
      <t>Pasture/ Row crop/ Orchard/Fencerows</t>
    </r>
  </si>
  <si>
    <t>Forest Plantation/Managed forest</t>
  </si>
  <si>
    <r>
      <t xml:space="preserve">Roadside and ROW’s/ </t>
    </r>
    <r>
      <rPr>
        <sz val="12"/>
        <color theme="1"/>
        <rFont val="Calibri"/>
        <family val="2"/>
        <scheme val="minor"/>
      </rPr>
      <t>Forest edge</t>
    </r>
  </si>
  <si>
    <r>
      <t xml:space="preserve">Urban </t>
    </r>
    <r>
      <rPr>
        <sz val="12"/>
        <color theme="1"/>
        <rFont val="Calibri"/>
        <family val="2"/>
        <scheme val="minor"/>
      </rPr>
      <t>greenspace/Vacant lots</t>
    </r>
  </si>
  <si>
    <t>Greenhouse/Nurseries</t>
  </si>
  <si>
    <t>FISC</t>
  </si>
  <si>
    <t>Cat 1</t>
  </si>
  <si>
    <t>Cat 2</t>
  </si>
  <si>
    <t>ok?</t>
  </si>
  <si>
    <t>Noted to increase wildfire risk. "HETCON cover is providing highly flammable, continuous fuels in the ecosystem… HETCON plant cover will likely shorten the fire-return interval." (1)</t>
  </si>
  <si>
    <t>[1] Personal communications: Dexter Sowell. November 13, 2025.</t>
  </si>
  <si>
    <t>"HETCON has previously colonized the entire roadside of Hallmark Ave, and has since moved eastwards beyond the mowed roadside edge and invaded the relativley intact ecosystems. HETCON has colonized the open, sparesely vegetated areas, leaving areas previously naturally open with herbaceous plant cover 1-2 feet thick." (1)</t>
  </si>
  <si>
    <t xml:space="preserve">Invades natural areas and colonizes open areas. Could have minor effects on animals that depend on such areas, but no direct evidence provided. </t>
  </si>
  <si>
    <t>Noted to increase wildfire risk. "HETCON cover is providing highly flammable, continuous fuels in the ecosystem… HETCON plant cover will likely shorten the fire-return interval." Noted as easily invading roadsides (1)</t>
  </si>
  <si>
    <t>Noted to cause impacts in lawns/gardens (1)</t>
  </si>
  <si>
    <t>Noted to take over open areas. (1)</t>
  </si>
  <si>
    <t>[1] https://www.eddmaps.org/distribution/viewmap.cfm?sub=5691 [2] https://www.gbif.org/occurrence/map?taxon_key=5290179</t>
  </si>
  <si>
    <t>Widespread in Central and South Florida (1) (2). While present in some parts of North, doesn't appear to be enough for this tool. (2)</t>
  </si>
  <si>
    <t>Personal communications. Dexter Sowell. November 13, 2025</t>
  </si>
  <si>
    <t>Retreatment is likely but frequency is unknown. Seed bank size is variable based on environmental conditions (1). "Retreatment is likely to be needed multiple times per growing season. Once adult plants are controlled, any seeds in the soil may germinate and start to grow. These germinants will need treatment and controlling before they can flower and set seed again." (2)</t>
  </si>
  <si>
    <t>(1) https://era.dpi.qld.gov.au/id/eprint/486/#:~:text=contortus%20pasture%20in%20southern%20Queensland,seed%20bank%20and%20seedling%20recruitment.&amp;text=Keywords:,grazing;%20seed%20viability;%20inflorescence. [2] Personal communicattions. Dexter Sowell. November 13, 2025</t>
  </si>
  <si>
    <t>Common throughout central and south Florida (1) (2)</t>
  </si>
  <si>
    <t>Sites are usually near roads and other disturbed areas.</t>
  </si>
  <si>
    <t>Unknown</t>
  </si>
  <si>
    <t xml:space="preserve">Taxon benefits from disturbances in the environment and is controlled by an herbicide that can cause non-target damage (1)(2).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</si>
</sst>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12"/>
      <color theme="1"/>
      <name val="Times New Roman"/>
      <family val="1"/>
    </font>
    <font>
      <b/>
      <sz val="14"/>
      <color theme="1"/>
      <name val="Times New Roman"/>
      <family val="1"/>
    </font>
    <font>
      <sz val="14"/>
      <color theme="1"/>
      <name val="Calibri"/>
      <family val="2"/>
      <scheme val="minor"/>
    </font>
    <font>
      <b/>
      <sz val="14"/>
      <color rgb="FF000000"/>
      <name val="Times New Roman"/>
      <family val="1"/>
    </font>
    <font>
      <sz val="14"/>
      <color theme="1"/>
      <name val="Times New Roman"/>
      <family val="1"/>
    </font>
    <font>
      <sz val="14"/>
      <color rgb="FF000000"/>
      <name val="Times New Roman"/>
      <family val="1"/>
    </font>
    <font>
      <sz val="14"/>
      <color rgb="FF000000"/>
      <name val="Calibri"/>
      <family val="2"/>
      <scheme val="minor"/>
    </font>
    <font>
      <i/>
      <sz val="14"/>
      <color rgb="FF000000"/>
      <name val="Times New Roman"/>
      <family val="1"/>
    </font>
    <font>
      <b/>
      <sz val="12"/>
      <color theme="1"/>
      <name val="Calibri"/>
      <family val="2"/>
      <scheme val="minor"/>
    </font>
    <font>
      <sz val="8"/>
      <color theme="1"/>
      <name val="Calibri"/>
      <family val="2"/>
      <scheme val="minor"/>
    </font>
    <font>
      <sz val="10"/>
      <color theme="1"/>
      <name val="Calibri"/>
      <family val="2"/>
      <scheme val="minor"/>
    </font>
    <font>
      <b/>
      <sz val="14"/>
      <color theme="1"/>
      <name val="Calibri"/>
      <family val="2"/>
      <scheme val="minor"/>
    </font>
    <font>
      <b/>
      <sz val="14"/>
      <color rgb="FF000000"/>
      <name val="Calibri"/>
      <family val="2"/>
      <scheme val="minor"/>
    </font>
    <font>
      <sz val="14"/>
      <color rgb="FFC00000"/>
      <name val="Calibri"/>
      <family val="2"/>
      <scheme val="minor"/>
    </font>
    <font>
      <vertAlign val="superscript"/>
      <sz val="14"/>
      <color theme="1"/>
      <name val="Calibri"/>
      <family val="2"/>
      <scheme val="minor"/>
    </font>
    <font>
      <sz val="7"/>
      <color theme="1"/>
      <name val="Calibri"/>
      <family val="2"/>
      <scheme val="minor"/>
    </font>
    <font>
      <b/>
      <i/>
      <sz val="14"/>
      <color rgb="FF000000"/>
      <name val="Calibri"/>
      <family val="2"/>
      <scheme val="minor"/>
    </font>
    <font>
      <i/>
      <sz val="14"/>
      <color theme="1"/>
      <name val="Calibri"/>
      <family val="2"/>
      <scheme val="minor"/>
    </font>
    <font>
      <b/>
      <i/>
      <sz val="12"/>
      <color rgb="FF000000"/>
      <name val="Calibri"/>
      <family val="2"/>
      <scheme val="minor"/>
    </font>
    <font>
      <b/>
      <sz val="12"/>
      <color rgb="FF000000"/>
      <name val="Calibri"/>
      <family val="2"/>
      <scheme val="minor"/>
    </font>
    <font>
      <b/>
      <u/>
      <sz val="14"/>
      <color theme="1"/>
      <name val="Calibri"/>
      <family val="2"/>
      <scheme val="minor"/>
    </font>
    <font>
      <sz val="14"/>
      <color theme="1"/>
      <name val="Calibri"/>
      <family val="2"/>
    </font>
    <font>
      <sz val="14"/>
      <color theme="1"/>
      <name val="Aptos Narrow"/>
      <family val="2"/>
    </font>
    <font>
      <sz val="8"/>
      <name val="Calibri"/>
      <family val="2"/>
      <scheme val="minor"/>
    </font>
    <font>
      <sz val="12"/>
      <color rgb="FF000000"/>
      <name val="Times New Roman"/>
      <family val="1"/>
    </font>
    <font>
      <b/>
      <sz val="14"/>
      <color theme="1"/>
      <name val="Calibri (Body)"/>
    </font>
    <font>
      <sz val="12"/>
      <color theme="1"/>
      <name val="Calibri (Body)"/>
    </font>
    <font>
      <sz val="14"/>
      <color theme="1"/>
      <name val="Calibri (Body)"/>
    </font>
    <font>
      <b/>
      <i/>
      <sz val="14"/>
      <color theme="1"/>
      <name val="Calibri"/>
      <family val="2"/>
      <scheme val="minor"/>
    </font>
    <font>
      <u/>
      <sz val="12"/>
      <color theme="10"/>
      <name val="Calibri"/>
      <family val="2"/>
      <scheme val="minor"/>
    </font>
    <font>
      <sz val="12"/>
      <color rgb="FF000000"/>
      <name val="Calibri"/>
      <family val="2"/>
      <scheme val="minor"/>
    </font>
    <font>
      <b/>
      <u/>
      <sz val="14"/>
      <color theme="1"/>
      <name val="Calibri (Body)"/>
    </font>
  </fonts>
  <fills count="17">
    <fill>
      <patternFill patternType="none"/>
    </fill>
    <fill>
      <patternFill patternType="gray125"/>
    </fill>
    <fill>
      <patternFill patternType="solid">
        <fgColor theme="9" tint="0.59999389629810485"/>
        <bgColor indexed="64"/>
      </patternFill>
    </fill>
    <fill>
      <patternFill patternType="solid">
        <fgColor rgb="FFD9D9D9"/>
        <bgColor indexed="64"/>
      </patternFill>
    </fill>
    <fill>
      <patternFill patternType="solid">
        <fgColor rgb="FFE7E6E6"/>
        <bgColor indexed="64"/>
      </patternFill>
    </fill>
    <fill>
      <patternFill patternType="solid">
        <fgColor rgb="FFBFBFBF"/>
        <bgColor indexed="64"/>
      </patternFill>
    </fill>
    <fill>
      <patternFill patternType="solid">
        <fgColor rgb="FFBFBFBF"/>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9" tint="0.79998168889431442"/>
        <bgColor indexed="64"/>
      </patternFill>
    </fill>
    <fill>
      <patternFill patternType="solid">
        <fgColor rgb="FFED556E"/>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1" fillId="0" borderId="0" applyNumberFormat="0" applyFill="0" applyBorder="0" applyAlignment="0" applyProtection="0"/>
  </cellStyleXfs>
  <cellXfs count="246">
    <xf numFmtId="0" fontId="0" fillId="0" borderId="0" xfId="0"/>
    <xf numFmtId="0" fontId="2" fillId="0" borderId="0" xfId="0" applyFont="1"/>
    <xf numFmtId="0" fontId="4" fillId="0" borderId="0" xfId="0" applyFont="1"/>
    <xf numFmtId="0" fontId="4" fillId="0" borderId="0" xfId="0" applyFont="1" applyAlignment="1">
      <alignment vertical="center"/>
    </xf>
    <xf numFmtId="0" fontId="6" fillId="0" borderId="2" xfId="0" applyFont="1" applyBorder="1" applyAlignment="1">
      <alignment horizontal="center" vertical="center" wrapText="1"/>
    </xf>
    <xf numFmtId="0" fontId="6"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indent="4"/>
    </xf>
    <xf numFmtId="0" fontId="6"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0" xfId="0" applyFont="1" applyAlignment="1">
      <alignment vertical="center" wrapText="1"/>
    </xf>
    <xf numFmtId="0" fontId="3" fillId="0" borderId="0" xfId="0" applyFont="1" applyAlignment="1">
      <alignment horizontal="left" vertical="center" wrapText="1" indent="4"/>
    </xf>
    <xf numFmtId="0" fontId="6" fillId="0" borderId="0" xfId="0" applyFont="1" applyAlignment="1">
      <alignment horizontal="left" vertical="center" wrapText="1" indent="6"/>
    </xf>
    <xf numFmtId="0" fontId="3" fillId="0" borderId="0" xfId="0" applyFont="1" applyAlignment="1">
      <alignment vertical="center" wrapText="1"/>
    </xf>
    <xf numFmtId="0" fontId="5" fillId="0" borderId="0" xfId="0" applyFont="1" applyAlignment="1">
      <alignment horizontal="right" vertical="center" wrapText="1" indent="4"/>
    </xf>
    <xf numFmtId="0" fontId="4" fillId="0" borderId="0" xfId="0" applyFont="1" applyAlignment="1">
      <alignment vertical="center" wrapText="1"/>
    </xf>
    <xf numFmtId="0" fontId="6" fillId="0" borderId="0" xfId="0" applyFont="1" applyAlignment="1">
      <alignment horizontal="left" vertical="top"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5" xfId="0" applyBorder="1" applyAlignment="1">
      <alignment horizontal="left" vertical="center" wrapText="1"/>
    </xf>
    <xf numFmtId="0" fontId="4" fillId="0" borderId="0" xfId="0" applyFont="1" applyAlignment="1">
      <alignment horizontal="left" vertical="top" wrapText="1"/>
    </xf>
    <xf numFmtId="0" fontId="4" fillId="2" borderId="2" xfId="0" applyFont="1" applyFill="1" applyBorder="1"/>
    <xf numFmtId="0" fontId="8"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13" fillId="2" borderId="2" xfId="0" applyFont="1" applyFill="1" applyBorder="1" applyAlignment="1">
      <alignment wrapText="1"/>
    </xf>
    <xf numFmtId="0" fontId="13" fillId="0" borderId="2" xfId="0" applyFont="1" applyBorder="1" applyAlignment="1">
      <alignment horizontal="center" vertical="center" wrapText="1"/>
    </xf>
    <xf numFmtId="0" fontId="4" fillId="0" borderId="2" xfId="0" applyFont="1" applyBorder="1" applyAlignment="1">
      <alignment horizontal="left" vertical="center" wrapText="1" indent="3"/>
    </xf>
    <xf numFmtId="0" fontId="4" fillId="0" borderId="2" xfId="0" applyFont="1" applyBorder="1" applyAlignment="1">
      <alignment horizontal="center" vertical="center" wrapText="1"/>
    </xf>
    <xf numFmtId="0" fontId="15" fillId="0" borderId="0" xfId="0" applyFont="1"/>
    <xf numFmtId="0" fontId="4" fillId="0" borderId="4" xfId="0" applyFont="1" applyBorder="1" applyAlignment="1">
      <alignment horizontal="center" vertical="center"/>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left" vertical="center" wrapText="1" indent="2"/>
    </xf>
    <xf numFmtId="0" fontId="4" fillId="0" borderId="4" xfId="0" applyFont="1" applyBorder="1" applyAlignment="1">
      <alignment horizontal="center" vertical="center" wrapText="1"/>
    </xf>
    <xf numFmtId="0" fontId="4" fillId="0" borderId="2" xfId="0" applyFont="1" applyBorder="1" applyAlignment="1">
      <alignment horizontal="left" vertical="center" wrapText="1" indent="4"/>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13" fillId="8" borderId="2" xfId="0" applyFont="1" applyFill="1" applyBorder="1" applyAlignment="1">
      <alignment horizontal="center" vertical="center"/>
    </xf>
    <xf numFmtId="0" fontId="4" fillId="0" borderId="0" xfId="0" applyFont="1" applyAlignment="1">
      <alignment horizontal="left" vertical="center" wrapText="1" indent="3"/>
    </xf>
    <xf numFmtId="0" fontId="4" fillId="0" borderId="0" xfId="0" applyFont="1" applyAlignment="1">
      <alignment horizontal="left" vertical="center" wrapText="1" indent="4"/>
    </xf>
    <xf numFmtId="0" fontId="13" fillId="0" borderId="0" xfId="0" applyFont="1"/>
    <xf numFmtId="0" fontId="13" fillId="0" borderId="0" xfId="0" applyFont="1" applyAlignment="1">
      <alignment horizontal="justify"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5" xfId="0" applyFont="1" applyBorder="1" applyAlignment="1">
      <alignment horizontal="center" vertical="center" wrapText="1"/>
    </xf>
    <xf numFmtId="0" fontId="14" fillId="0" borderId="0" xfId="0" applyFont="1" applyAlignment="1">
      <alignment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2" xfId="0" applyFont="1" applyFill="1" applyBorder="1" applyAlignment="1">
      <alignment horizontal="center" vertical="center" wrapText="1"/>
    </xf>
    <xf numFmtId="0" fontId="13" fillId="10" borderId="2" xfId="0" applyFont="1" applyFill="1" applyBorder="1" applyAlignment="1">
      <alignment horizontal="center" vertical="center"/>
    </xf>
    <xf numFmtId="0" fontId="11" fillId="0" borderId="0" xfId="0" applyFont="1" applyAlignment="1">
      <alignment vertical="center"/>
    </xf>
    <xf numFmtId="0" fontId="4" fillId="0" borderId="0" xfId="0" applyFont="1" applyAlignment="1">
      <alignment horizontal="left"/>
    </xf>
    <xf numFmtId="0" fontId="6" fillId="0" borderId="0" xfId="0" applyFont="1" applyAlignment="1">
      <alignment horizontal="left" vertical="top"/>
    </xf>
    <xf numFmtId="0" fontId="4" fillId="0" borderId="0" xfId="0" applyFont="1" applyAlignment="1">
      <alignment horizontal="left" vertical="top"/>
    </xf>
    <xf numFmtId="0" fontId="4" fillId="13" borderId="2" xfId="0" applyFont="1" applyFill="1" applyBorder="1"/>
    <xf numFmtId="0" fontId="4" fillId="13" borderId="2" xfId="0" applyFont="1" applyFill="1" applyBorder="1" applyAlignment="1">
      <alignment horizontal="center" vertical="center"/>
    </xf>
    <xf numFmtId="0" fontId="4" fillId="13" borderId="5" xfId="0" applyFont="1" applyFill="1" applyBorder="1"/>
    <xf numFmtId="0" fontId="4" fillId="13" borderId="5" xfId="0" applyFont="1" applyFill="1" applyBorder="1" applyAlignment="1">
      <alignment horizontal="center" vertical="center"/>
    </xf>
    <xf numFmtId="0" fontId="4" fillId="13" borderId="9" xfId="0" applyFont="1" applyFill="1" applyBorder="1" applyAlignment="1">
      <alignment horizontal="left" vertical="top"/>
    </xf>
    <xf numFmtId="0" fontId="4" fillId="13" borderId="5" xfId="0" applyFont="1" applyFill="1" applyBorder="1" applyAlignment="1">
      <alignment horizontal="left" vertical="top"/>
    </xf>
    <xf numFmtId="0" fontId="19" fillId="0" borderId="0" xfId="0" applyFont="1"/>
    <xf numFmtId="0" fontId="10" fillId="8" borderId="0" xfId="0" applyFont="1" applyFill="1"/>
    <xf numFmtId="0" fontId="13" fillId="13" borderId="8" xfId="0" applyFont="1" applyFill="1" applyBorder="1" applyAlignment="1">
      <alignment horizontal="left"/>
    </xf>
    <xf numFmtId="0" fontId="4" fillId="0" borderId="4" xfId="0" applyFont="1" applyBorder="1" applyAlignment="1">
      <alignment horizontal="left" vertical="center" wrapText="1" indent="3"/>
    </xf>
    <xf numFmtId="0" fontId="14" fillId="3" borderId="20" xfId="0" applyFont="1" applyFill="1" applyBorder="1" applyAlignment="1">
      <alignment vertical="center" wrapText="1"/>
    </xf>
    <xf numFmtId="0" fontId="4" fillId="3" borderId="23"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vertical="top" wrapText="1"/>
    </xf>
    <xf numFmtId="0" fontId="13" fillId="8" borderId="5" xfId="0" applyFont="1" applyFill="1" applyBorder="1" applyAlignment="1">
      <alignment horizontal="center" vertical="center"/>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4" fillId="0" borderId="4" xfId="0" applyFont="1" applyBorder="1" applyAlignment="1">
      <alignment horizontal="left" vertical="center" wrapText="1" indent="4"/>
    </xf>
    <xf numFmtId="0" fontId="14" fillId="8" borderId="1" xfId="0" applyFont="1" applyFill="1" applyBorder="1" applyAlignment="1">
      <alignment horizontal="left" vertical="center" wrapText="1" indent="3"/>
    </xf>
    <xf numFmtId="0" fontId="4" fillId="3" borderId="1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0" borderId="4" xfId="0" applyFont="1" applyBorder="1" applyAlignment="1">
      <alignment horizontal="left" vertical="center" wrapText="1" indent="2"/>
    </xf>
    <xf numFmtId="0" fontId="5" fillId="3" borderId="22" xfId="0" applyFont="1" applyFill="1" applyBorder="1" applyAlignment="1">
      <alignment vertical="center" wrapText="1"/>
    </xf>
    <xf numFmtId="0" fontId="23" fillId="0" borderId="2" xfId="0" applyFont="1" applyBorder="1" applyAlignment="1">
      <alignment horizontal="left" vertical="center" wrapText="1" indent="3"/>
    </xf>
    <xf numFmtId="0" fontId="26" fillId="5" borderId="2" xfId="0" applyFont="1" applyFill="1" applyBorder="1" applyAlignment="1">
      <alignment horizontal="center" vertical="center" wrapText="1"/>
    </xf>
    <xf numFmtId="0" fontId="0" fillId="2" borderId="2" xfId="0" applyFill="1" applyBorder="1"/>
    <xf numFmtId="0" fontId="0" fillId="0" borderId="0" xfId="0" applyAlignment="1">
      <alignment horizontal="center" vertical="center" textRotation="90"/>
    </xf>
    <xf numFmtId="0" fontId="0" fillId="0" borderId="13" xfId="0" applyBorder="1" applyAlignment="1">
      <alignment horizontal="left" vertical="center" wrapText="1"/>
    </xf>
    <xf numFmtId="0" fontId="0" fillId="12" borderId="0" xfId="0" applyFill="1" applyAlignment="1">
      <alignment horizontal="center" vertical="center" textRotation="90" wrapText="1"/>
    </xf>
    <xf numFmtId="0" fontId="0" fillId="0" borderId="13" xfId="0" applyBorder="1" applyAlignment="1">
      <alignment horizontal="left" vertical="center"/>
    </xf>
    <xf numFmtId="0" fontId="0" fillId="0" borderId="15" xfId="0" applyBorder="1" applyAlignment="1">
      <alignment horizontal="left" vertical="center"/>
    </xf>
    <xf numFmtId="0" fontId="27" fillId="0" borderId="7" xfId="0" applyFont="1" applyBorder="1" applyAlignment="1">
      <alignment vertical="center" wrapText="1"/>
    </xf>
    <xf numFmtId="0" fontId="15" fillId="0" borderId="2" xfId="0" applyFont="1" applyBorder="1" applyAlignment="1">
      <alignment horizontal="right"/>
    </xf>
    <xf numFmtId="0" fontId="0" fillId="11" borderId="2" xfId="0" applyFill="1" applyBorder="1"/>
    <xf numFmtId="0" fontId="0" fillId="14" borderId="2" xfId="0" applyFill="1" applyBorder="1"/>
    <xf numFmtId="0" fontId="0" fillId="15" borderId="2" xfId="0" applyFill="1" applyBorder="1"/>
    <xf numFmtId="0" fontId="7" fillId="0" borderId="2" xfId="0" applyFont="1" applyBorder="1" applyAlignment="1">
      <alignment horizontal="center" vertical="center" wrapText="1"/>
    </xf>
    <xf numFmtId="0" fontId="0" fillId="0" borderId="0" xfId="0" applyAlignment="1">
      <alignment vertical="center" textRotation="90"/>
    </xf>
    <xf numFmtId="0" fontId="0" fillId="12" borderId="9" xfId="0" applyFill="1" applyBorder="1" applyAlignment="1">
      <alignment horizontal="center" vertical="center" textRotation="90"/>
    </xf>
    <xf numFmtId="0" fontId="0" fillId="0" borderId="9" xfId="0" applyBorder="1" applyAlignment="1">
      <alignment horizontal="left" vertical="center"/>
    </xf>
    <xf numFmtId="0" fontId="0" fillId="0" borderId="0" xfId="0" applyAlignment="1">
      <alignment vertical="center" textRotation="90" wrapText="1"/>
    </xf>
    <xf numFmtId="0" fontId="0" fillId="0" borderId="15" xfId="0" applyBorder="1" applyAlignment="1">
      <alignment vertical="center"/>
    </xf>
    <xf numFmtId="0" fontId="0" fillId="0" borderId="13" xfId="0" applyBorder="1" applyAlignment="1">
      <alignment vertical="center"/>
    </xf>
    <xf numFmtId="0" fontId="15" fillId="0" borderId="2" xfId="0" applyFont="1" applyBorder="1" applyAlignment="1">
      <alignment horizontal="right" vertical="center" wrapText="1" indent="3"/>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5" fillId="0" borderId="2" xfId="0" applyFont="1" applyBorder="1" applyAlignment="1">
      <alignment horizontal="right" vertical="center"/>
    </xf>
    <xf numFmtId="0" fontId="8"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vertical="center"/>
    </xf>
    <xf numFmtId="0" fontId="15" fillId="0" borderId="0" xfId="0" applyFont="1" applyAlignment="1">
      <alignment vertical="center"/>
    </xf>
    <xf numFmtId="0" fontId="14" fillId="6" borderId="2" xfId="0" applyFont="1" applyFill="1" applyBorder="1" applyAlignment="1">
      <alignment horizontal="right" vertical="center" wrapText="1"/>
    </xf>
    <xf numFmtId="0" fontId="3" fillId="0" borderId="0" xfId="0" applyFont="1" applyAlignment="1">
      <alignment vertical="center"/>
    </xf>
    <xf numFmtId="0" fontId="7"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4" xfId="0" applyFont="1" applyBorder="1" applyAlignment="1">
      <alignment horizontal="left" vertical="center" wrapText="1" indent="4"/>
    </xf>
    <xf numFmtId="0" fontId="2" fillId="0" borderId="0" xfId="0" applyFont="1" applyAlignment="1">
      <alignment vertical="top" wrapText="1"/>
    </xf>
    <xf numFmtId="0" fontId="0" fillId="11" borderId="2" xfId="0" applyFill="1" applyBorder="1" applyAlignment="1">
      <alignment horizontal="center" vertical="center"/>
    </xf>
    <xf numFmtId="0" fontId="0" fillId="14" borderId="2" xfId="0" applyFill="1" applyBorder="1" applyAlignment="1">
      <alignment horizontal="center" vertical="center"/>
    </xf>
    <xf numFmtId="0" fontId="0" fillId="15" borderId="2" xfId="0" applyFill="1" applyBorder="1" applyAlignment="1">
      <alignment horizontal="center" vertical="center" wrapText="1"/>
    </xf>
    <xf numFmtId="0" fontId="0" fillId="2" borderId="2" xfId="0" applyFill="1" applyBorder="1" applyAlignment="1">
      <alignment horizontal="center" vertical="center"/>
    </xf>
    <xf numFmtId="0" fontId="4" fillId="0" borderId="2" xfId="0" applyFont="1" applyBorder="1" applyAlignment="1">
      <alignment horizontal="center" vertical="center"/>
    </xf>
    <xf numFmtId="0" fontId="13" fillId="0" borderId="2" xfId="0" applyFont="1" applyBorder="1"/>
    <xf numFmtId="0" fontId="9" fillId="0" borderId="2" xfId="0" applyFont="1" applyBorder="1"/>
    <xf numFmtId="0" fontId="6" fillId="0" borderId="2" xfId="0" applyFont="1" applyBorder="1"/>
    <xf numFmtId="14" fontId="6" fillId="0" borderId="2" xfId="0" applyNumberFormat="1" applyFont="1" applyBorder="1"/>
    <xf numFmtId="14" fontId="6" fillId="0" borderId="2" xfId="0" applyNumberFormat="1" applyFont="1" applyBorder="1" applyAlignment="1">
      <alignment horizontal="left" vertical="top" wrapText="1"/>
    </xf>
    <xf numFmtId="0" fontId="15" fillId="0" borderId="2" xfId="0" applyFont="1" applyBorder="1" applyAlignment="1">
      <alignment horizontal="left"/>
    </xf>
    <xf numFmtId="0" fontId="15" fillId="0" borderId="2" xfId="0" applyFont="1" applyBorder="1" applyAlignment="1">
      <alignment horizontal="left" vertical="center"/>
    </xf>
    <xf numFmtId="0" fontId="13" fillId="0" borderId="2" xfId="0" applyFont="1" applyBorder="1" applyAlignment="1">
      <alignment wrapText="1"/>
    </xf>
    <xf numFmtId="0" fontId="13" fillId="13" borderId="11" xfId="0" applyFont="1" applyFill="1" applyBorder="1" applyAlignment="1">
      <alignment vertical="center" wrapText="1"/>
    </xf>
    <xf numFmtId="0" fontId="0" fillId="0" borderId="13" xfId="0" applyBorder="1" applyAlignment="1">
      <alignment vertical="center" wrapText="1"/>
    </xf>
    <xf numFmtId="0" fontId="13" fillId="0" borderId="11" xfId="0" applyFont="1" applyBorder="1" applyAlignment="1">
      <alignment horizontal="left" vertical="top" wrapText="1"/>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12" xfId="0" applyFont="1" applyBorder="1" applyAlignment="1">
      <alignment horizontal="left" vertical="top"/>
    </xf>
    <xf numFmtId="0" fontId="10" fillId="0" borderId="0" xfId="0" applyFont="1" applyAlignment="1">
      <alignment horizontal="left" vertical="top"/>
    </xf>
    <xf numFmtId="0" fontId="10" fillId="0" borderId="17"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0" xfId="0" applyFont="1" applyBorder="1" applyAlignment="1">
      <alignment horizontal="left" vertical="top"/>
    </xf>
    <xf numFmtId="0" fontId="0" fillId="0" borderId="14" xfId="0" applyBorder="1"/>
    <xf numFmtId="0" fontId="13" fillId="13" borderId="2"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2" xfId="0" applyFont="1" applyFill="1" applyBorder="1" applyAlignment="1">
      <alignment horizontal="left" vertical="center"/>
    </xf>
    <xf numFmtId="0" fontId="4"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13" fillId="3" borderId="20"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14" fillId="3" borderId="24"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wrapText="1"/>
    </xf>
    <xf numFmtId="0" fontId="13" fillId="8" borderId="18" xfId="0" applyFont="1" applyFill="1" applyBorder="1" applyAlignment="1">
      <alignment horizontal="left" vertical="center" wrapText="1"/>
    </xf>
    <xf numFmtId="0" fontId="13" fillId="8" borderId="25" xfId="0" applyFont="1" applyFill="1" applyBorder="1" applyAlignment="1">
      <alignment horizontal="left" vertical="center" wrapText="1"/>
    </xf>
    <xf numFmtId="0" fontId="13" fillId="8" borderId="19" xfId="0" applyFont="1" applyFill="1" applyBorder="1" applyAlignment="1">
      <alignment horizontal="left" vertical="center" wrapText="1"/>
    </xf>
    <xf numFmtId="0" fontId="13" fillId="8" borderId="20" xfId="0" applyFont="1" applyFill="1" applyBorder="1" applyAlignment="1">
      <alignment horizontal="left" vertical="center" wrapText="1"/>
    </xf>
    <xf numFmtId="0" fontId="13" fillId="8" borderId="26" xfId="0" applyFont="1" applyFill="1" applyBorder="1" applyAlignment="1">
      <alignment horizontal="left" vertical="center" wrapText="1"/>
    </xf>
    <xf numFmtId="0" fontId="13" fillId="8" borderId="27" xfId="0" applyFont="1" applyFill="1" applyBorder="1" applyAlignment="1">
      <alignment horizontal="left" vertical="center" wrapText="1"/>
    </xf>
    <xf numFmtId="0" fontId="13" fillId="8" borderId="24" xfId="0" applyFont="1" applyFill="1" applyBorder="1" applyAlignment="1">
      <alignment horizontal="left" vertical="center" wrapText="1"/>
    </xf>
    <xf numFmtId="0" fontId="13" fillId="8" borderId="21" xfId="0" applyFont="1" applyFill="1" applyBorder="1" applyAlignment="1">
      <alignment horizontal="left" vertical="center"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wrapText="1"/>
    </xf>
    <xf numFmtId="0" fontId="14" fillId="6" borderId="20" xfId="0" applyFont="1" applyFill="1" applyBorder="1" applyAlignment="1">
      <alignment vertical="center" wrapText="1"/>
    </xf>
    <xf numFmtId="0" fontId="14" fillId="6" borderId="24" xfId="0" applyFont="1" applyFill="1" applyBorder="1" applyAlignment="1">
      <alignment vertical="center" wrapText="1"/>
    </xf>
    <xf numFmtId="0" fontId="14" fillId="6" borderId="21" xfId="0" applyFont="1" applyFill="1" applyBorder="1" applyAlignment="1">
      <alignment vertical="center" wrapText="1"/>
    </xf>
    <xf numFmtId="0" fontId="14" fillId="6" borderId="20" xfId="0" applyFont="1" applyFill="1" applyBorder="1" applyAlignment="1">
      <alignment horizontal="left" vertical="center" wrapText="1"/>
    </xf>
    <xf numFmtId="0" fontId="14" fillId="6" borderId="24"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14" fillId="6" borderId="18"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14" fillId="9" borderId="18"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19"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8" fillId="9" borderId="25" xfId="0" applyFont="1" applyFill="1" applyBorder="1" applyAlignment="1">
      <alignment horizontal="left" vertical="center" wrapText="1"/>
    </xf>
    <xf numFmtId="0" fontId="8" fillId="9" borderId="19"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24"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9" borderId="20"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4" fillId="9" borderId="21" xfId="0" applyFont="1" applyFill="1"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8" fillId="0" borderId="0" xfId="1" applyFont="1" applyAlignment="1">
      <alignment horizontal="left" vertical="center" wrapText="1"/>
    </xf>
    <xf numFmtId="0" fontId="32" fillId="0" borderId="12" xfId="0" applyFont="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2" fillId="0" borderId="0" xfId="0" applyFont="1" applyAlignment="1">
      <alignment horizontal="center"/>
    </xf>
    <xf numFmtId="0" fontId="0" fillId="0" borderId="12" xfId="0" applyBorder="1" applyAlignment="1">
      <alignment horizontal="center"/>
    </xf>
    <xf numFmtId="0" fontId="0" fillId="0" borderId="12" xfId="0"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0" fillId="0" borderId="12" xfId="0" applyBorder="1" applyAlignment="1">
      <alignment horizontal="center" vertical="center" wrapText="1"/>
    </xf>
    <xf numFmtId="0" fontId="2" fillId="0" borderId="0" xfId="0" applyFont="1" applyAlignment="1">
      <alignment horizontal="center" vertical="top" wrapText="1"/>
    </xf>
    <xf numFmtId="0" fontId="0" fillId="0" borderId="0" xfId="0" applyAlignment="1">
      <alignment horizontal="center" vertical="center" textRotation="90" wrapText="1"/>
    </xf>
    <xf numFmtId="0" fontId="0" fillId="0" borderId="0" xfId="0" applyAlignment="1">
      <alignment horizontal="center" vertical="center" textRotation="90"/>
    </xf>
    <xf numFmtId="0" fontId="0" fillId="12" borderId="13" xfId="0" applyFill="1" applyBorder="1" applyAlignment="1">
      <alignment horizontal="center" vertical="center" textRotation="90"/>
    </xf>
    <xf numFmtId="0" fontId="0" fillId="12" borderId="15" xfId="0" applyFill="1" applyBorder="1" applyAlignment="1">
      <alignment horizontal="center" vertical="center" textRotation="90"/>
    </xf>
    <xf numFmtId="0" fontId="0" fillId="0" borderId="13" xfId="0" applyBorder="1" applyAlignment="1">
      <alignment horizontal="center" vertical="center" textRotation="90"/>
    </xf>
    <xf numFmtId="0" fontId="0" fillId="0" borderId="15" xfId="0" applyBorder="1" applyAlignment="1">
      <alignment horizontal="center" vertical="center" textRotation="90"/>
    </xf>
    <xf numFmtId="0" fontId="0" fillId="12" borderId="13" xfId="0" applyFill="1" applyBorder="1" applyAlignment="1">
      <alignment horizontal="center" vertical="center" textRotation="90" wrapText="1"/>
    </xf>
    <xf numFmtId="0" fontId="0" fillId="12" borderId="0" xfId="0" applyFill="1" applyAlignment="1">
      <alignment horizontal="center" vertical="center" textRotation="90" wrapText="1"/>
    </xf>
    <xf numFmtId="0" fontId="0" fillId="12" borderId="15" xfId="0" applyFill="1" applyBorder="1" applyAlignment="1">
      <alignment horizontal="center" vertical="center" textRotation="90" wrapText="1"/>
    </xf>
    <xf numFmtId="0" fontId="0" fillId="12" borderId="0" xfId="0" applyFill="1" applyAlignment="1">
      <alignment horizontal="center" vertical="center" textRotation="90"/>
    </xf>
    <xf numFmtId="0" fontId="4" fillId="16" borderId="4"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7" fillId="16"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D55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397564</xdr:rowOff>
    </xdr:from>
    <xdr:to>
      <xdr:col>6</xdr:col>
      <xdr:colOff>741877</xdr:colOff>
      <xdr:row>33</xdr:row>
      <xdr:rowOff>11042</xdr:rowOff>
    </xdr:to>
    <xdr:pic>
      <xdr:nvPicPr>
        <xdr:cNvPr id="4" name="Picture 3">
          <a:extLst>
            <a:ext uri="{FF2B5EF4-FFF2-40B4-BE49-F238E27FC236}">
              <a16:creationId xmlns:a16="http://schemas.microsoft.com/office/drawing/2014/main" id="{4E608153-F1DB-C841-B7E3-F50190A120C6}"/>
            </a:ext>
          </a:extLst>
        </xdr:cNvPr>
        <xdr:cNvPicPr>
          <a:picLocks noChangeAspect="1"/>
        </xdr:cNvPicPr>
      </xdr:nvPicPr>
      <xdr:blipFill>
        <a:blip xmlns:r="http://schemas.openxmlformats.org/officeDocument/2006/relationships" r:embed="rId1"/>
        <a:stretch>
          <a:fillRect/>
        </a:stretch>
      </xdr:blipFill>
      <xdr:spPr>
        <a:xfrm>
          <a:off x="0" y="10645912"/>
          <a:ext cx="10737866" cy="61180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6BC1-1791-6D4D-A64A-BC7378E937AD}">
  <dimension ref="A1:N41"/>
  <sheetViews>
    <sheetView tabSelected="1" topLeftCell="A8" zoomScale="80" zoomScaleNormal="56" workbookViewId="0">
      <selection activeCell="G14" sqref="G14"/>
    </sheetView>
  </sheetViews>
  <sheetFormatPr baseColWidth="10" defaultColWidth="10.83203125" defaultRowHeight="19" x14ac:dyDescent="0.25"/>
  <cols>
    <col min="1" max="1" width="46.33203125" style="2" customWidth="1"/>
    <col min="2" max="2" width="26.1640625" style="2" customWidth="1"/>
    <col min="3" max="3" width="20.1640625" style="2" customWidth="1"/>
    <col min="4" max="4" width="13.83203125" style="2" customWidth="1"/>
    <col min="5" max="5" width="12.6640625" style="2" customWidth="1"/>
    <col min="6" max="6" width="12" style="2" customWidth="1"/>
    <col min="7" max="8" width="10.83203125" style="2"/>
    <col min="9" max="9" width="17.5" style="2" customWidth="1"/>
    <col min="10" max="10" width="22.5" style="2" customWidth="1"/>
    <col min="11" max="11" width="18.6640625" style="2" customWidth="1"/>
    <col min="12" max="12" width="22.5" style="2" customWidth="1"/>
    <col min="13" max="13" width="31" style="2" bestFit="1" customWidth="1"/>
    <col min="14" max="14" width="16.83203125" style="2" bestFit="1" customWidth="1"/>
    <col min="15" max="16384" width="10.83203125" style="2"/>
  </cols>
  <sheetData>
    <row r="1" spans="1:14" ht="32" customHeight="1" x14ac:dyDescent="0.25">
      <c r="A1" s="131" t="s">
        <v>0</v>
      </c>
      <c r="B1" s="132"/>
      <c r="C1" s="24"/>
      <c r="D1" s="25" t="s">
        <v>1</v>
      </c>
      <c r="E1" s="25" t="s">
        <v>2</v>
      </c>
      <c r="F1" s="25" t="s">
        <v>3</v>
      </c>
      <c r="I1" s="92" t="s">
        <v>4</v>
      </c>
      <c r="J1" s="92" t="s">
        <v>5</v>
      </c>
      <c r="K1" s="92" t="s">
        <v>6</v>
      </c>
      <c r="L1" s="92" t="s">
        <v>7</v>
      </c>
      <c r="M1" s="92" t="s">
        <v>8</v>
      </c>
      <c r="N1" s="130" t="s">
        <v>9</v>
      </c>
    </row>
    <row r="2" spans="1:14" ht="32" customHeight="1" x14ac:dyDescent="0.25">
      <c r="A2" s="138" t="s">
        <v>10</v>
      </c>
      <c r="B2" s="133"/>
      <c r="C2" s="24" t="s">
        <v>11</v>
      </c>
      <c r="D2" s="26" t="str">
        <f>IMPACTS!B73</f>
        <v>L</v>
      </c>
      <c r="E2" s="26" t="str">
        <f>IMPACTS!C73</f>
        <v>M</v>
      </c>
      <c r="F2" s="26" t="str">
        <f>IMPACTS!D73</f>
        <v>M</v>
      </c>
      <c r="I2" s="104" t="s">
        <v>12</v>
      </c>
      <c r="J2" s="104" t="s">
        <v>12</v>
      </c>
      <c r="K2" s="104" t="s">
        <v>12</v>
      </c>
      <c r="L2" s="104" t="s">
        <v>12</v>
      </c>
      <c r="M2" s="101" t="s">
        <v>13</v>
      </c>
      <c r="N2" s="126" t="s">
        <v>14</v>
      </c>
    </row>
    <row r="3" spans="1:14" ht="32" customHeight="1" x14ac:dyDescent="0.25">
      <c r="A3" s="131" t="s">
        <v>15</v>
      </c>
      <c r="B3" s="133"/>
      <c r="C3" s="24" t="s">
        <v>16</v>
      </c>
      <c r="D3" s="26" t="str">
        <f>DISTRIBUTION!B25</f>
        <v>L</v>
      </c>
      <c r="E3" s="26" t="str">
        <f>DISTRIBUTION!C25</f>
        <v>H</v>
      </c>
      <c r="F3" s="26" t="str">
        <f>DISTRIBUTION!D25</f>
        <v>H</v>
      </c>
      <c r="I3" s="104" t="s">
        <v>12</v>
      </c>
      <c r="J3" s="104" t="s">
        <v>12</v>
      </c>
      <c r="K3" s="104" t="s">
        <v>12</v>
      </c>
      <c r="L3" s="104" t="s">
        <v>17</v>
      </c>
      <c r="M3" s="101" t="s">
        <v>13</v>
      </c>
      <c r="N3" s="126" t="s">
        <v>14</v>
      </c>
    </row>
    <row r="4" spans="1:14" ht="32" customHeight="1" x14ac:dyDescent="0.25">
      <c r="A4" s="131" t="s">
        <v>18</v>
      </c>
      <c r="B4" s="133"/>
      <c r="C4" s="24" t="s">
        <v>19</v>
      </c>
      <c r="D4" s="26" t="str">
        <f>POTENTIAL!B92</f>
        <v>M</v>
      </c>
      <c r="E4" s="26" t="str">
        <f>POTENTIAL!C92</f>
        <v>M</v>
      </c>
      <c r="F4" s="26" t="str">
        <f>POTENTIAL!D92</f>
        <v>M</v>
      </c>
      <c r="I4" s="104" t="s">
        <v>12</v>
      </c>
      <c r="J4" s="104" t="s">
        <v>12</v>
      </c>
      <c r="K4" s="104" t="s">
        <v>20</v>
      </c>
      <c r="L4" s="104" t="s">
        <v>12</v>
      </c>
      <c r="M4" s="101" t="s">
        <v>13</v>
      </c>
      <c r="N4" s="126" t="s">
        <v>14</v>
      </c>
    </row>
    <row r="5" spans="1:14" ht="32" customHeight="1" x14ac:dyDescent="0.25">
      <c r="A5" s="131" t="s">
        <v>21</v>
      </c>
      <c r="B5" s="134"/>
      <c r="C5" s="24" t="s">
        <v>22</v>
      </c>
      <c r="D5" s="26" t="str">
        <f>MANAGEMENT!B58</f>
        <v>L</v>
      </c>
      <c r="E5" s="26" t="str">
        <f>MANAGEMENT!B58</f>
        <v>L</v>
      </c>
      <c r="F5" s="26" t="str">
        <f>MANAGEMENT!B58</f>
        <v>L</v>
      </c>
      <c r="I5" s="104" t="s">
        <v>12</v>
      </c>
      <c r="J5" s="104" t="s">
        <v>12</v>
      </c>
      <c r="K5" s="104" t="s">
        <v>20</v>
      </c>
      <c r="L5" s="104" t="s">
        <v>17</v>
      </c>
      <c r="M5" s="101" t="s">
        <v>13</v>
      </c>
      <c r="N5" s="126" t="s">
        <v>14</v>
      </c>
    </row>
    <row r="6" spans="1:14" ht="50" customHeight="1" x14ac:dyDescent="0.25">
      <c r="A6" s="131" t="s">
        <v>23</v>
      </c>
      <c r="B6" s="135"/>
      <c r="C6" s="27" t="s">
        <v>24</v>
      </c>
      <c r="D6" s="26"/>
      <c r="E6" s="26"/>
      <c r="F6" s="26"/>
      <c r="I6" s="104" t="s">
        <v>12</v>
      </c>
      <c r="J6" s="104" t="s">
        <v>12</v>
      </c>
      <c r="K6" s="104" t="s">
        <v>17</v>
      </c>
      <c r="L6" s="104" t="s">
        <v>12</v>
      </c>
      <c r="M6" s="101" t="s">
        <v>13</v>
      </c>
      <c r="N6" s="126" t="s">
        <v>14</v>
      </c>
    </row>
    <row r="7" spans="1:14" ht="32" customHeight="1" x14ac:dyDescent="0.25">
      <c r="A7" s="60"/>
      <c r="B7" s="61"/>
      <c r="C7" s="61"/>
      <c r="D7" s="61"/>
      <c r="E7" s="61"/>
      <c r="F7" s="61"/>
      <c r="I7" s="104" t="s">
        <v>12</v>
      </c>
      <c r="J7" s="104" t="s">
        <v>12</v>
      </c>
      <c r="K7" s="104" t="s">
        <v>17</v>
      </c>
      <c r="L7" s="104" t="s">
        <v>17</v>
      </c>
      <c r="M7" s="101" t="s">
        <v>13</v>
      </c>
      <c r="N7" s="126" t="s">
        <v>14</v>
      </c>
    </row>
    <row r="8" spans="1:14" ht="32" customHeight="1" x14ac:dyDescent="0.25">
      <c r="A8" s="71" t="s">
        <v>25</v>
      </c>
      <c r="B8" s="67"/>
      <c r="C8" s="67"/>
      <c r="D8" s="67"/>
      <c r="E8" s="68"/>
      <c r="F8" s="62"/>
      <c r="I8" s="104" t="s">
        <v>12</v>
      </c>
      <c r="J8" s="104" t="s">
        <v>17</v>
      </c>
      <c r="K8" s="104" t="s">
        <v>12</v>
      </c>
      <c r="L8" s="104" t="s">
        <v>12</v>
      </c>
      <c r="M8" s="101" t="s">
        <v>13</v>
      </c>
      <c r="N8" s="126" t="s">
        <v>14</v>
      </c>
    </row>
    <row r="9" spans="1:14" ht="40" customHeight="1" x14ac:dyDescent="0.25">
      <c r="A9" s="139" t="s">
        <v>26</v>
      </c>
      <c r="B9" s="140"/>
      <c r="C9" s="154"/>
      <c r="D9" s="155"/>
      <c r="E9" s="156"/>
      <c r="F9"/>
      <c r="I9" s="104" t="s">
        <v>12</v>
      </c>
      <c r="J9" s="104" t="s">
        <v>17</v>
      </c>
      <c r="K9" s="104" t="s">
        <v>12</v>
      </c>
      <c r="L9" s="104" t="s">
        <v>17</v>
      </c>
      <c r="M9" s="101" t="s">
        <v>13</v>
      </c>
      <c r="N9" s="126" t="s">
        <v>14</v>
      </c>
    </row>
    <row r="10" spans="1:14" ht="32" customHeight="1" x14ac:dyDescent="0.25">
      <c r="A10" s="139" t="s">
        <v>27</v>
      </c>
      <c r="B10" s="150"/>
      <c r="C10" s="65"/>
      <c r="D10" s="63"/>
      <c r="E10" s="63"/>
      <c r="F10" s="62"/>
      <c r="I10" s="104" t="s">
        <v>12</v>
      </c>
      <c r="J10" s="104" t="s">
        <v>17</v>
      </c>
      <c r="K10" s="104" t="s">
        <v>20</v>
      </c>
      <c r="L10" s="104" t="s">
        <v>12</v>
      </c>
      <c r="M10" s="101" t="s">
        <v>13</v>
      </c>
      <c r="N10" s="126" t="s">
        <v>14</v>
      </c>
    </row>
    <row r="11" spans="1:14" ht="35" customHeight="1" x14ac:dyDescent="0.25">
      <c r="A11" s="153" t="s">
        <v>28</v>
      </c>
      <c r="B11" s="153"/>
      <c r="C11" s="66" t="s">
        <v>29</v>
      </c>
      <c r="D11" s="64" t="s">
        <v>30</v>
      </c>
      <c r="E11" s="64" t="s">
        <v>3</v>
      </c>
      <c r="F11" s="62"/>
      <c r="I11" s="104" t="s">
        <v>12</v>
      </c>
      <c r="J11" s="104" t="s">
        <v>17</v>
      </c>
      <c r="K11" s="104" t="s">
        <v>20</v>
      </c>
      <c r="L11" s="104" t="s">
        <v>17</v>
      </c>
      <c r="M11" s="101" t="s">
        <v>13</v>
      </c>
      <c r="N11" s="126" t="s">
        <v>14</v>
      </c>
    </row>
    <row r="12" spans="1:14" ht="60" customHeight="1" x14ac:dyDescent="0.25">
      <c r="A12" s="151" t="s">
        <v>31</v>
      </c>
      <c r="B12" s="151"/>
      <c r="C12" s="66" t="s">
        <v>29</v>
      </c>
      <c r="D12" s="64" t="s">
        <v>30</v>
      </c>
      <c r="E12" s="64" t="s">
        <v>3</v>
      </c>
      <c r="F12" s="23"/>
      <c r="I12" s="104" t="s">
        <v>12</v>
      </c>
      <c r="J12" s="104" t="s">
        <v>17</v>
      </c>
      <c r="K12" s="104" t="s">
        <v>17</v>
      </c>
      <c r="L12" s="104" t="s">
        <v>12</v>
      </c>
      <c r="M12" s="101" t="s">
        <v>13</v>
      </c>
      <c r="N12" s="126" t="s">
        <v>14</v>
      </c>
    </row>
    <row r="13" spans="1:14" ht="72" customHeight="1" x14ac:dyDescent="0.25">
      <c r="A13" s="152" t="s">
        <v>32</v>
      </c>
      <c r="B13" s="152"/>
      <c r="C13" s="66"/>
      <c r="D13" s="64"/>
      <c r="E13" s="64"/>
      <c r="I13" s="104" t="s">
        <v>12</v>
      </c>
      <c r="J13" s="104" t="s">
        <v>17</v>
      </c>
      <c r="K13" s="104" t="s">
        <v>17</v>
      </c>
      <c r="L13" s="104" t="s">
        <v>17</v>
      </c>
      <c r="M13" s="101" t="s">
        <v>13</v>
      </c>
      <c r="N13" s="126" t="s">
        <v>14</v>
      </c>
    </row>
    <row r="14" spans="1:14" ht="40" customHeight="1" x14ac:dyDescent="0.25">
      <c r="I14" s="104" t="s">
        <v>20</v>
      </c>
      <c r="J14" s="104" t="s">
        <v>12</v>
      </c>
      <c r="K14" s="104" t="s">
        <v>12</v>
      </c>
      <c r="L14" s="104" t="s">
        <v>12</v>
      </c>
      <c r="M14" s="101" t="s">
        <v>13</v>
      </c>
      <c r="N14" s="126" t="s">
        <v>14</v>
      </c>
    </row>
    <row r="15" spans="1:14" ht="38" customHeight="1" x14ac:dyDescent="0.25">
      <c r="A15" s="141" t="s">
        <v>33</v>
      </c>
      <c r="B15" s="142"/>
      <c r="C15" s="142"/>
      <c r="D15" s="142"/>
      <c r="E15" s="143"/>
      <c r="I15" s="104" t="s">
        <v>20</v>
      </c>
      <c r="J15" s="104" t="s">
        <v>12</v>
      </c>
      <c r="K15" s="104" t="s">
        <v>12</v>
      </c>
      <c r="L15" s="104" t="s">
        <v>17</v>
      </c>
      <c r="M15" s="101" t="s">
        <v>13</v>
      </c>
      <c r="N15" s="126" t="s">
        <v>14</v>
      </c>
    </row>
    <row r="16" spans="1:14" ht="38" customHeight="1" x14ac:dyDescent="0.25">
      <c r="A16" s="144"/>
      <c r="B16" s="145"/>
      <c r="C16" s="145"/>
      <c r="D16" s="145"/>
      <c r="E16" s="146"/>
      <c r="I16" s="104" t="s">
        <v>20</v>
      </c>
      <c r="J16" s="104" t="s">
        <v>12</v>
      </c>
      <c r="K16" s="104" t="s">
        <v>20</v>
      </c>
      <c r="L16" s="104" t="s">
        <v>12</v>
      </c>
      <c r="M16" s="101" t="s">
        <v>13</v>
      </c>
      <c r="N16" s="126" t="s">
        <v>14</v>
      </c>
    </row>
    <row r="17" spans="1:14" ht="78" customHeight="1" x14ac:dyDescent="0.25">
      <c r="A17" s="144"/>
      <c r="B17" s="145"/>
      <c r="C17" s="145"/>
      <c r="D17" s="145"/>
      <c r="E17" s="146"/>
      <c r="I17" s="245" t="s">
        <v>20</v>
      </c>
      <c r="J17" s="245" t="s">
        <v>12</v>
      </c>
      <c r="K17" s="245" t="s">
        <v>20</v>
      </c>
      <c r="L17" s="245" t="s">
        <v>17</v>
      </c>
      <c r="M17" s="101" t="s">
        <v>13</v>
      </c>
      <c r="N17" s="126" t="s">
        <v>14</v>
      </c>
    </row>
    <row r="18" spans="1:14" ht="36" customHeight="1" x14ac:dyDescent="0.25">
      <c r="A18" s="147"/>
      <c r="B18" s="148"/>
      <c r="C18" s="148"/>
      <c r="D18" s="148"/>
      <c r="E18" s="149"/>
      <c r="I18" s="104" t="s">
        <v>20</v>
      </c>
      <c r="J18" s="104" t="s">
        <v>12</v>
      </c>
      <c r="K18" s="104" t="s">
        <v>17</v>
      </c>
      <c r="L18" s="104" t="s">
        <v>12</v>
      </c>
      <c r="M18" s="101" t="s">
        <v>13</v>
      </c>
      <c r="N18" s="126" t="s">
        <v>14</v>
      </c>
    </row>
    <row r="19" spans="1:14" ht="37" customHeight="1" x14ac:dyDescent="0.25">
      <c r="A19" s="69" t="s">
        <v>34</v>
      </c>
      <c r="B19" s="69"/>
      <c r="C19" s="69"/>
      <c r="I19" s="104" t="s">
        <v>20</v>
      </c>
      <c r="J19" s="104" t="s">
        <v>12</v>
      </c>
      <c r="K19" s="104" t="s">
        <v>17</v>
      </c>
      <c r="L19" s="104" t="s">
        <v>17</v>
      </c>
      <c r="M19" s="101" t="s">
        <v>13</v>
      </c>
      <c r="N19" s="126" t="s">
        <v>14</v>
      </c>
    </row>
    <row r="20" spans="1:14" ht="43" customHeight="1" x14ac:dyDescent="0.25">
      <c r="I20" s="104" t="s">
        <v>20</v>
      </c>
      <c r="J20" s="104" t="s">
        <v>17</v>
      </c>
      <c r="K20" s="104" t="s">
        <v>12</v>
      </c>
      <c r="L20" s="104" t="s">
        <v>12</v>
      </c>
      <c r="M20" s="101" t="s">
        <v>13</v>
      </c>
      <c r="N20" s="126" t="s">
        <v>14</v>
      </c>
    </row>
    <row r="21" spans="1:14" ht="31" customHeight="1" x14ac:dyDescent="0.25">
      <c r="I21" s="104" t="s">
        <v>20</v>
      </c>
      <c r="J21" s="104" t="s">
        <v>17</v>
      </c>
      <c r="K21" s="104" t="s">
        <v>12</v>
      </c>
      <c r="L21" s="104" t="s">
        <v>17</v>
      </c>
      <c r="M21" s="101" t="s">
        <v>13</v>
      </c>
      <c r="N21" s="126" t="s">
        <v>14</v>
      </c>
    </row>
    <row r="22" spans="1:14" ht="42" customHeight="1" x14ac:dyDescent="0.25">
      <c r="I22" s="104" t="s">
        <v>20</v>
      </c>
      <c r="J22" s="104" t="s">
        <v>17</v>
      </c>
      <c r="K22" s="104" t="s">
        <v>20</v>
      </c>
      <c r="L22" s="104" t="s">
        <v>12</v>
      </c>
      <c r="M22" s="101" t="s">
        <v>13</v>
      </c>
      <c r="N22" s="126" t="s">
        <v>14</v>
      </c>
    </row>
    <row r="23" spans="1:14" ht="40" customHeight="1" x14ac:dyDescent="0.25">
      <c r="I23" s="104" t="s">
        <v>20</v>
      </c>
      <c r="J23" s="104" t="s">
        <v>17</v>
      </c>
      <c r="K23" s="104" t="s">
        <v>20</v>
      </c>
      <c r="L23" s="104" t="s">
        <v>17</v>
      </c>
      <c r="M23" s="101" t="s">
        <v>13</v>
      </c>
      <c r="N23" s="126" t="s">
        <v>14</v>
      </c>
    </row>
    <row r="24" spans="1:14" ht="41" customHeight="1" x14ac:dyDescent="0.25">
      <c r="I24" s="104" t="s">
        <v>20</v>
      </c>
      <c r="J24" s="104" t="s">
        <v>17</v>
      </c>
      <c r="K24" s="104" t="s">
        <v>17</v>
      </c>
      <c r="L24" s="104" t="s">
        <v>12</v>
      </c>
      <c r="M24" s="101" t="s">
        <v>13</v>
      </c>
      <c r="N24" s="126" t="s">
        <v>14</v>
      </c>
    </row>
    <row r="25" spans="1:14" ht="41" customHeight="1" x14ac:dyDescent="0.25">
      <c r="I25" s="104" t="s">
        <v>20</v>
      </c>
      <c r="J25" s="104" t="s">
        <v>17</v>
      </c>
      <c r="K25" s="104" t="s">
        <v>17</v>
      </c>
      <c r="L25" s="104" t="s">
        <v>17</v>
      </c>
      <c r="M25" s="101" t="s">
        <v>13</v>
      </c>
      <c r="N25" s="126" t="s">
        <v>14</v>
      </c>
    </row>
    <row r="26" spans="1:14" ht="43" customHeight="1" x14ac:dyDescent="0.25">
      <c r="I26" s="104" t="s">
        <v>17</v>
      </c>
      <c r="J26" s="104" t="s">
        <v>12</v>
      </c>
      <c r="K26" s="104" t="s">
        <v>12</v>
      </c>
      <c r="L26" s="104" t="s">
        <v>12</v>
      </c>
      <c r="M26" s="103" t="s">
        <v>35</v>
      </c>
      <c r="N26" s="127" t="s">
        <v>36</v>
      </c>
    </row>
    <row r="27" spans="1:14" ht="40" customHeight="1" x14ac:dyDescent="0.25">
      <c r="I27" s="104" t="s">
        <v>17</v>
      </c>
      <c r="J27" s="104" t="s">
        <v>12</v>
      </c>
      <c r="K27" s="104" t="s">
        <v>12</v>
      </c>
      <c r="L27" s="104" t="s">
        <v>17</v>
      </c>
      <c r="M27" s="103" t="s">
        <v>35</v>
      </c>
      <c r="N27" s="127" t="s">
        <v>36</v>
      </c>
    </row>
    <row r="28" spans="1:14" ht="40" customHeight="1" x14ac:dyDescent="0.25">
      <c r="I28" s="104" t="s">
        <v>17</v>
      </c>
      <c r="J28" s="104" t="s">
        <v>12</v>
      </c>
      <c r="K28" s="104" t="s">
        <v>20</v>
      </c>
      <c r="L28" s="104" t="s">
        <v>12</v>
      </c>
      <c r="M28" s="103" t="s">
        <v>35</v>
      </c>
      <c r="N28" s="127" t="s">
        <v>36</v>
      </c>
    </row>
    <row r="29" spans="1:14" ht="38" customHeight="1" x14ac:dyDescent="0.25">
      <c r="I29" s="104" t="s">
        <v>17</v>
      </c>
      <c r="J29" s="104" t="s">
        <v>12</v>
      </c>
      <c r="K29" s="104" t="s">
        <v>20</v>
      </c>
      <c r="L29" s="104" t="s">
        <v>17</v>
      </c>
      <c r="M29" s="103" t="s">
        <v>35</v>
      </c>
      <c r="N29" s="127" t="s">
        <v>36</v>
      </c>
    </row>
    <row r="30" spans="1:14" ht="40" customHeight="1" x14ac:dyDescent="0.25">
      <c r="I30" s="104" t="s">
        <v>17</v>
      </c>
      <c r="J30" s="104" t="s">
        <v>12</v>
      </c>
      <c r="K30" s="104" t="s">
        <v>17</v>
      </c>
      <c r="L30" s="104" t="s">
        <v>12</v>
      </c>
      <c r="M30" s="103" t="s">
        <v>35</v>
      </c>
      <c r="N30" s="127" t="s">
        <v>36</v>
      </c>
    </row>
    <row r="31" spans="1:14" ht="38" customHeight="1" x14ac:dyDescent="0.25">
      <c r="I31" s="104" t="s">
        <v>17</v>
      </c>
      <c r="J31" s="104" t="s">
        <v>12</v>
      </c>
      <c r="K31" s="104" t="s">
        <v>17</v>
      </c>
      <c r="L31" s="104" t="s">
        <v>17</v>
      </c>
      <c r="M31" s="103" t="s">
        <v>35</v>
      </c>
      <c r="N31" s="127" t="s">
        <v>36</v>
      </c>
    </row>
    <row r="32" spans="1:14" ht="39" customHeight="1" x14ac:dyDescent="0.25">
      <c r="I32" s="104" t="s">
        <v>17</v>
      </c>
      <c r="J32" s="104" t="s">
        <v>17</v>
      </c>
      <c r="K32" s="104" t="s">
        <v>12</v>
      </c>
      <c r="L32" s="104" t="s">
        <v>12</v>
      </c>
      <c r="M32" s="93" t="s">
        <v>37</v>
      </c>
      <c r="N32" s="128" t="s">
        <v>38</v>
      </c>
    </row>
    <row r="33" spans="9:14" ht="39" customHeight="1" x14ac:dyDescent="0.25">
      <c r="I33" s="104" t="s">
        <v>17</v>
      </c>
      <c r="J33" s="104" t="s">
        <v>17</v>
      </c>
      <c r="K33" s="104" t="s">
        <v>20</v>
      </c>
      <c r="L33" s="104" t="s">
        <v>12</v>
      </c>
      <c r="M33" s="93" t="s">
        <v>37</v>
      </c>
      <c r="N33" s="128" t="s">
        <v>38</v>
      </c>
    </row>
    <row r="34" spans="9:14" ht="40" customHeight="1" x14ac:dyDescent="0.25">
      <c r="I34" s="104" t="s">
        <v>17</v>
      </c>
      <c r="J34" s="104" t="s">
        <v>17</v>
      </c>
      <c r="K34" s="104" t="s">
        <v>12</v>
      </c>
      <c r="L34" s="104" t="s">
        <v>17</v>
      </c>
      <c r="M34" s="93" t="s">
        <v>37</v>
      </c>
      <c r="N34" s="128" t="s">
        <v>38</v>
      </c>
    </row>
    <row r="35" spans="9:14" ht="37" customHeight="1" x14ac:dyDescent="0.25">
      <c r="I35" s="104" t="s">
        <v>17</v>
      </c>
      <c r="J35" s="104" t="s">
        <v>17</v>
      </c>
      <c r="K35" s="104" t="s">
        <v>20</v>
      </c>
      <c r="L35" s="104" t="s">
        <v>17</v>
      </c>
      <c r="M35" s="93" t="s">
        <v>37</v>
      </c>
      <c r="N35" s="128" t="s">
        <v>38</v>
      </c>
    </row>
    <row r="36" spans="9:14" ht="36" customHeight="1" x14ac:dyDescent="0.25">
      <c r="I36" s="104" t="s">
        <v>17</v>
      </c>
      <c r="J36" s="104" t="s">
        <v>17</v>
      </c>
      <c r="K36" s="104" t="s">
        <v>17</v>
      </c>
      <c r="L36" s="104" t="s">
        <v>12</v>
      </c>
      <c r="M36" s="93" t="s">
        <v>37</v>
      </c>
      <c r="N36" s="129" t="s">
        <v>39</v>
      </c>
    </row>
    <row r="37" spans="9:14" ht="37" customHeight="1" x14ac:dyDescent="0.25">
      <c r="I37" s="122" t="s">
        <v>17</v>
      </c>
      <c r="J37" s="122" t="s">
        <v>17</v>
      </c>
      <c r="K37" s="122" t="s">
        <v>17</v>
      </c>
      <c r="L37" s="122" t="s">
        <v>17</v>
      </c>
      <c r="M37" s="93" t="s">
        <v>37</v>
      </c>
      <c r="N37" s="129" t="s">
        <v>39</v>
      </c>
    </row>
    <row r="38" spans="9:14" ht="38" customHeight="1" x14ac:dyDescent="0.25">
      <c r="I38" s="123"/>
      <c r="J38" s="123"/>
      <c r="K38" s="123"/>
      <c r="L38" s="123"/>
      <c r="M38" s="16"/>
    </row>
    <row r="39" spans="9:14" x14ac:dyDescent="0.25">
      <c r="I39" s="3"/>
    </row>
    <row r="40" spans="9:14" x14ac:dyDescent="0.25">
      <c r="I40" s="3"/>
    </row>
    <row r="41" spans="9:14" x14ac:dyDescent="0.25">
      <c r="I41" s="3"/>
    </row>
  </sheetData>
  <mergeCells count="7">
    <mergeCell ref="A9:B9"/>
    <mergeCell ref="A15:E18"/>
    <mergeCell ref="A10:B10"/>
    <mergeCell ref="A12:B12"/>
    <mergeCell ref="A13:B13"/>
    <mergeCell ref="A11:B11"/>
    <mergeCell ref="C9:E9"/>
  </mergeCells>
  <phoneticPr fontId="25"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00A0-60E8-074F-9D2F-F8BBB680CEE6}">
  <dimension ref="A1:F76"/>
  <sheetViews>
    <sheetView zoomScale="140" zoomScaleNormal="140" workbookViewId="0">
      <selection activeCell="E18" sqref="E18:E24"/>
    </sheetView>
  </sheetViews>
  <sheetFormatPr baseColWidth="10" defaultColWidth="10.83203125" defaultRowHeight="19" x14ac:dyDescent="0.25"/>
  <cols>
    <col min="1" max="1" width="50.5" style="2" customWidth="1"/>
    <col min="2" max="4" width="9.6640625" style="2" customWidth="1"/>
    <col min="5" max="5" width="40.6640625" style="5" bestFit="1" customWidth="1"/>
    <col min="6" max="6" width="45.6640625" style="5" customWidth="1"/>
    <col min="7" max="16384" width="10.83203125" style="2"/>
  </cols>
  <sheetData>
    <row r="1" spans="1:6" ht="41" thickBot="1" x14ac:dyDescent="0.3">
      <c r="A1" s="99" t="s">
        <v>40</v>
      </c>
      <c r="B1" s="79" t="s">
        <v>29</v>
      </c>
      <c r="C1" s="79" t="s">
        <v>30</v>
      </c>
      <c r="D1" s="79" t="s">
        <v>3</v>
      </c>
    </row>
    <row r="2" spans="1:6" ht="45" customHeight="1" thickBot="1" x14ac:dyDescent="0.3">
      <c r="A2" s="160" t="s">
        <v>41</v>
      </c>
      <c r="B2" s="158"/>
      <c r="C2" s="158"/>
      <c r="D2" s="159"/>
      <c r="E2" s="77" t="s">
        <v>42</v>
      </c>
      <c r="F2" s="41" t="s">
        <v>43</v>
      </c>
    </row>
    <row r="3" spans="1:6" ht="35" customHeight="1" x14ac:dyDescent="0.25">
      <c r="A3" s="72" t="s">
        <v>44</v>
      </c>
      <c r="B3" s="241">
        <v>0</v>
      </c>
      <c r="C3" s="36">
        <v>0</v>
      </c>
      <c r="D3" s="36">
        <v>0</v>
      </c>
      <c r="E3" s="174" t="s">
        <v>289</v>
      </c>
      <c r="F3" s="173" t="s">
        <v>290</v>
      </c>
    </row>
    <row r="4" spans="1:6" ht="35" customHeight="1" x14ac:dyDescent="0.25">
      <c r="A4" s="29" t="s">
        <v>45</v>
      </c>
      <c r="B4" s="30">
        <v>1</v>
      </c>
      <c r="C4" s="242">
        <v>1</v>
      </c>
      <c r="D4" s="242">
        <v>1</v>
      </c>
      <c r="E4" s="172"/>
      <c r="F4" s="174"/>
    </row>
    <row r="5" spans="1:6" ht="35" customHeight="1" x14ac:dyDescent="0.25">
      <c r="A5" s="29" t="s">
        <v>46</v>
      </c>
      <c r="B5" s="30">
        <v>3</v>
      </c>
      <c r="C5" s="30">
        <v>3</v>
      </c>
      <c r="D5" s="30">
        <v>3</v>
      </c>
      <c r="E5" s="172"/>
      <c r="F5" s="174"/>
    </row>
    <row r="6" spans="1:6" ht="71" customHeight="1" x14ac:dyDescent="0.25">
      <c r="A6" s="29" t="s">
        <v>47</v>
      </c>
      <c r="B6" s="30">
        <v>6</v>
      </c>
      <c r="C6" s="30">
        <v>6</v>
      </c>
      <c r="D6" s="30">
        <v>6</v>
      </c>
      <c r="E6" s="172"/>
      <c r="F6" s="174"/>
    </row>
    <row r="7" spans="1:6" ht="22" customHeight="1" x14ac:dyDescent="0.25">
      <c r="A7" s="29" t="s">
        <v>48</v>
      </c>
      <c r="B7" s="30" t="s">
        <v>49</v>
      </c>
      <c r="C7" s="30" t="s">
        <v>49</v>
      </c>
      <c r="D7" s="30" t="s">
        <v>49</v>
      </c>
      <c r="E7" s="172"/>
      <c r="F7" s="174"/>
    </row>
    <row r="8" spans="1:6" ht="22" customHeight="1" x14ac:dyDescent="0.25">
      <c r="A8" s="100" t="s">
        <v>50</v>
      </c>
      <c r="B8" s="32">
        <v>0</v>
      </c>
      <c r="C8" s="32">
        <v>1</v>
      </c>
      <c r="D8" s="32">
        <v>1</v>
      </c>
      <c r="E8" s="172"/>
      <c r="F8" s="174"/>
    </row>
    <row r="9" spans="1:6" ht="20" thickBot="1" x14ac:dyDescent="0.3">
      <c r="A9" s="33"/>
      <c r="B9" s="164"/>
      <c r="C9" s="164"/>
      <c r="D9" s="165"/>
    </row>
    <row r="10" spans="1:6" ht="30" customHeight="1" thickBot="1" x14ac:dyDescent="0.3">
      <c r="A10" s="169" t="s">
        <v>51</v>
      </c>
      <c r="B10" s="170"/>
      <c r="C10" s="170"/>
      <c r="D10" s="171"/>
      <c r="E10" s="174" t="s">
        <v>291</v>
      </c>
      <c r="F10" s="175" t="s">
        <v>290</v>
      </c>
    </row>
    <row r="11" spans="1:6" ht="40" x14ac:dyDescent="0.25">
      <c r="A11" s="89" t="s">
        <v>52</v>
      </c>
      <c r="B11" s="241">
        <v>0</v>
      </c>
      <c r="C11" s="36">
        <v>0</v>
      </c>
      <c r="D11" s="36">
        <v>0</v>
      </c>
      <c r="E11" s="172"/>
      <c r="F11" s="175"/>
    </row>
    <row r="12" spans="1:6" ht="23" x14ac:dyDescent="0.25">
      <c r="A12" s="35" t="s">
        <v>53</v>
      </c>
      <c r="B12" s="30">
        <v>1</v>
      </c>
      <c r="C12" s="243">
        <v>1</v>
      </c>
      <c r="D12" s="243">
        <v>1</v>
      </c>
      <c r="E12" s="172"/>
      <c r="F12" s="175"/>
    </row>
    <row r="13" spans="1:6" ht="84" customHeight="1" x14ac:dyDescent="0.25">
      <c r="A13" s="35" t="s">
        <v>54</v>
      </c>
      <c r="B13" s="30">
        <v>3</v>
      </c>
      <c r="C13" s="242">
        <v>3</v>
      </c>
      <c r="D13" s="242">
        <v>3</v>
      </c>
      <c r="E13" s="172"/>
      <c r="F13" s="175"/>
    </row>
    <row r="14" spans="1:6" ht="89" customHeight="1" x14ac:dyDescent="0.25">
      <c r="A14" s="35" t="s">
        <v>55</v>
      </c>
      <c r="B14" s="30">
        <v>6</v>
      </c>
      <c r="C14" s="30">
        <v>6</v>
      </c>
      <c r="D14" s="30">
        <v>6</v>
      </c>
      <c r="E14" s="172"/>
      <c r="F14" s="175"/>
    </row>
    <row r="15" spans="1:6" ht="20" x14ac:dyDescent="0.25">
      <c r="A15" s="35" t="s">
        <v>56</v>
      </c>
      <c r="B15" s="30" t="s">
        <v>49</v>
      </c>
      <c r="C15" s="30" t="s">
        <v>49</v>
      </c>
      <c r="D15" s="30" t="s">
        <v>49</v>
      </c>
      <c r="E15" s="172"/>
      <c r="F15" s="175"/>
    </row>
    <row r="16" spans="1:6" ht="20" customHeight="1" x14ac:dyDescent="0.25">
      <c r="A16" s="100" t="s">
        <v>50</v>
      </c>
      <c r="B16" s="36">
        <v>0</v>
      </c>
      <c r="C16" s="36">
        <v>3</v>
      </c>
      <c r="D16" s="36">
        <v>3</v>
      </c>
      <c r="E16" s="172"/>
      <c r="F16" s="175"/>
    </row>
    <row r="17" spans="1:6" ht="20" thickBot="1" x14ac:dyDescent="0.3">
      <c r="A17" s="33"/>
      <c r="B17" s="16"/>
      <c r="C17" s="16"/>
      <c r="D17" s="34"/>
    </row>
    <row r="18" spans="1:6" ht="30" customHeight="1" thickBot="1" x14ac:dyDescent="0.3">
      <c r="A18" s="157" t="s">
        <v>57</v>
      </c>
      <c r="B18" s="158"/>
      <c r="C18" s="158"/>
      <c r="D18" s="159"/>
      <c r="E18" s="174" t="s">
        <v>292</v>
      </c>
      <c r="F18" s="174"/>
    </row>
    <row r="19" spans="1:6" ht="20" x14ac:dyDescent="0.25">
      <c r="A19" s="72" t="s">
        <v>58</v>
      </c>
      <c r="B19" s="241">
        <v>0</v>
      </c>
      <c r="C19" s="36">
        <v>0</v>
      </c>
      <c r="D19" s="36">
        <v>0</v>
      </c>
      <c r="E19" s="172"/>
      <c r="F19" s="174"/>
    </row>
    <row r="20" spans="1:6" ht="23" x14ac:dyDescent="0.25">
      <c r="A20" s="29" t="s">
        <v>59</v>
      </c>
      <c r="B20" s="30">
        <v>1</v>
      </c>
      <c r="C20" s="242">
        <v>1</v>
      </c>
      <c r="D20" s="242">
        <v>1</v>
      </c>
      <c r="E20" s="172"/>
      <c r="F20" s="174"/>
    </row>
    <row r="21" spans="1:6" ht="60" x14ac:dyDescent="0.25">
      <c r="A21" s="29" t="s">
        <v>60</v>
      </c>
      <c r="B21" s="30">
        <v>3</v>
      </c>
      <c r="C21" s="30">
        <v>3</v>
      </c>
      <c r="D21" s="30">
        <v>3</v>
      </c>
      <c r="E21" s="172"/>
      <c r="F21" s="174"/>
    </row>
    <row r="22" spans="1:6" ht="80" x14ac:dyDescent="0.25">
      <c r="A22" s="29" t="s">
        <v>61</v>
      </c>
      <c r="B22" s="30">
        <v>6</v>
      </c>
      <c r="C22" s="30">
        <v>6</v>
      </c>
      <c r="D22" s="30">
        <v>6</v>
      </c>
      <c r="E22" s="172"/>
      <c r="F22" s="174"/>
    </row>
    <row r="23" spans="1:6" ht="20" x14ac:dyDescent="0.25">
      <c r="A23" s="29" t="s">
        <v>62</v>
      </c>
      <c r="B23" s="30" t="s">
        <v>49</v>
      </c>
      <c r="C23" s="30" t="s">
        <v>49</v>
      </c>
      <c r="D23" s="30" t="s">
        <v>49</v>
      </c>
      <c r="E23" s="172"/>
      <c r="F23" s="174"/>
    </row>
    <row r="24" spans="1:6" ht="20" customHeight="1" x14ac:dyDescent="0.25">
      <c r="A24" s="100" t="s">
        <v>50</v>
      </c>
      <c r="B24" s="30">
        <v>0</v>
      </c>
      <c r="C24" s="30">
        <v>1</v>
      </c>
      <c r="D24" s="30">
        <v>1</v>
      </c>
      <c r="E24" s="172"/>
      <c r="F24" s="174"/>
    </row>
    <row r="25" spans="1:6" ht="20" thickBot="1" x14ac:dyDescent="0.3">
      <c r="A25" s="16"/>
      <c r="B25" s="16"/>
      <c r="C25" s="16"/>
      <c r="D25" s="16"/>
    </row>
    <row r="26" spans="1:6" ht="30" customHeight="1" thickBot="1" x14ac:dyDescent="0.3">
      <c r="A26" s="169" t="s">
        <v>63</v>
      </c>
      <c r="B26" s="170"/>
      <c r="C26" s="170"/>
      <c r="D26" s="171"/>
      <c r="E26" s="174" t="s">
        <v>291</v>
      </c>
      <c r="F26" s="175" t="s">
        <v>290</v>
      </c>
    </row>
    <row r="27" spans="1:6" ht="40" x14ac:dyDescent="0.25">
      <c r="A27" s="72" t="s">
        <v>64</v>
      </c>
      <c r="B27" s="241">
        <v>0</v>
      </c>
      <c r="C27" s="36">
        <v>0</v>
      </c>
      <c r="D27" s="36">
        <v>0</v>
      </c>
      <c r="E27" s="172"/>
      <c r="F27" s="175"/>
    </row>
    <row r="28" spans="1:6" ht="23" x14ac:dyDescent="0.25">
      <c r="A28" s="29" t="s">
        <v>59</v>
      </c>
      <c r="B28" s="30">
        <v>1</v>
      </c>
      <c r="C28" s="243">
        <v>1</v>
      </c>
      <c r="D28" s="243">
        <v>1</v>
      </c>
      <c r="E28" s="172"/>
      <c r="F28" s="175"/>
    </row>
    <row r="29" spans="1:6" ht="80" x14ac:dyDescent="0.25">
      <c r="A29" s="29" t="s">
        <v>65</v>
      </c>
      <c r="B29" s="30">
        <v>3</v>
      </c>
      <c r="C29" s="242">
        <v>3</v>
      </c>
      <c r="D29" s="242">
        <v>3</v>
      </c>
      <c r="E29" s="172"/>
      <c r="F29" s="175"/>
    </row>
    <row r="30" spans="1:6" ht="80" x14ac:dyDescent="0.25">
      <c r="A30" s="29" t="s">
        <v>61</v>
      </c>
      <c r="B30" s="30">
        <v>6</v>
      </c>
      <c r="C30" s="30">
        <v>6</v>
      </c>
      <c r="D30" s="30">
        <v>6</v>
      </c>
      <c r="E30" s="172"/>
      <c r="F30" s="175"/>
    </row>
    <row r="31" spans="1:6" ht="20" x14ac:dyDescent="0.25">
      <c r="A31" s="29" t="s">
        <v>62</v>
      </c>
      <c r="B31" s="30" t="s">
        <v>49</v>
      </c>
      <c r="C31" s="30" t="s">
        <v>49</v>
      </c>
      <c r="D31" s="30" t="s">
        <v>49</v>
      </c>
      <c r="E31" s="172"/>
      <c r="F31" s="175"/>
    </row>
    <row r="32" spans="1:6" x14ac:dyDescent="0.25">
      <c r="A32" s="100" t="s">
        <v>50</v>
      </c>
      <c r="B32" s="30">
        <v>0</v>
      </c>
      <c r="C32" s="30">
        <v>3</v>
      </c>
      <c r="D32" s="30">
        <v>3</v>
      </c>
      <c r="E32" s="172"/>
      <c r="F32" s="175"/>
    </row>
    <row r="33" spans="1:6" x14ac:dyDescent="0.25">
      <c r="A33" s="16"/>
      <c r="B33" s="16"/>
      <c r="C33" s="16"/>
      <c r="D33" s="16"/>
    </row>
    <row r="34" spans="1:6" ht="20" thickBot="1" x14ac:dyDescent="0.3">
      <c r="A34" s="33"/>
      <c r="B34" s="164"/>
      <c r="C34" s="164"/>
      <c r="D34" s="164"/>
    </row>
    <row r="35" spans="1:6" ht="30" customHeight="1" thickBot="1" x14ac:dyDescent="0.3">
      <c r="A35" s="157" t="s">
        <v>66</v>
      </c>
      <c r="B35" s="158"/>
      <c r="C35" s="158"/>
      <c r="D35" s="159"/>
      <c r="E35" s="174"/>
      <c r="F35" s="175"/>
    </row>
    <row r="36" spans="1:6" ht="20" x14ac:dyDescent="0.25">
      <c r="A36" s="80" t="s">
        <v>67</v>
      </c>
      <c r="B36" s="36">
        <v>0</v>
      </c>
      <c r="C36" s="36">
        <v>0</v>
      </c>
      <c r="D36" s="36">
        <v>0</v>
      </c>
      <c r="E36" s="172"/>
      <c r="F36" s="175"/>
    </row>
    <row r="37" spans="1:6" ht="65" customHeight="1" x14ac:dyDescent="0.25">
      <c r="A37" s="37" t="s">
        <v>68</v>
      </c>
      <c r="B37" s="30">
        <v>1</v>
      </c>
      <c r="C37" s="30">
        <v>1</v>
      </c>
      <c r="D37" s="30">
        <v>1</v>
      </c>
      <c r="E37" s="172"/>
      <c r="F37" s="175"/>
    </row>
    <row r="38" spans="1:6" ht="100" customHeight="1" x14ac:dyDescent="0.25">
      <c r="A38" s="37" t="s">
        <v>69</v>
      </c>
      <c r="B38" s="30">
        <v>3</v>
      </c>
      <c r="C38" s="30">
        <v>3</v>
      </c>
      <c r="D38" s="30">
        <v>3</v>
      </c>
      <c r="E38" s="172"/>
      <c r="F38" s="175"/>
    </row>
    <row r="39" spans="1:6" ht="137" customHeight="1" x14ac:dyDescent="0.25">
      <c r="A39" s="37" t="s">
        <v>70</v>
      </c>
      <c r="B39" s="30">
        <v>6</v>
      </c>
      <c r="C39" s="30">
        <v>6</v>
      </c>
      <c r="D39" s="30">
        <v>6</v>
      </c>
      <c r="E39" s="172"/>
      <c r="F39" s="175"/>
    </row>
    <row r="40" spans="1:6" ht="20" x14ac:dyDescent="0.25">
      <c r="A40" s="37" t="s">
        <v>56</v>
      </c>
      <c r="B40" s="242" t="s">
        <v>49</v>
      </c>
      <c r="C40" s="242" t="s">
        <v>49</v>
      </c>
      <c r="D40" s="242" t="s">
        <v>49</v>
      </c>
      <c r="E40" s="172"/>
      <c r="F40" s="175"/>
    </row>
    <row r="41" spans="1:6" x14ac:dyDescent="0.25">
      <c r="A41" s="100" t="s">
        <v>50</v>
      </c>
      <c r="B41" s="30">
        <v>0</v>
      </c>
      <c r="C41" s="30">
        <v>0</v>
      </c>
      <c r="D41" s="30">
        <v>0</v>
      </c>
      <c r="E41" s="172"/>
      <c r="F41" s="175"/>
    </row>
    <row r="42" spans="1:6" ht="20" thickBot="1" x14ac:dyDescent="0.3">
      <c r="A42" s="166"/>
      <c r="B42" s="166"/>
      <c r="C42" s="166"/>
      <c r="D42" s="166"/>
    </row>
    <row r="43" spans="1:6" ht="30" customHeight="1" thickBot="1" x14ac:dyDescent="0.3">
      <c r="A43" s="160" t="s">
        <v>71</v>
      </c>
      <c r="B43" s="167"/>
      <c r="C43" s="167"/>
      <c r="D43" s="168"/>
      <c r="E43" s="174" t="s">
        <v>293</v>
      </c>
      <c r="F43" s="174" t="s">
        <v>290</v>
      </c>
    </row>
    <row r="44" spans="1:6" ht="38" customHeight="1" x14ac:dyDescent="0.25">
      <c r="A44" s="72" t="s">
        <v>67</v>
      </c>
      <c r="B44" s="36">
        <v>0</v>
      </c>
      <c r="C44" s="36">
        <v>0</v>
      </c>
      <c r="D44" s="36">
        <v>0</v>
      </c>
      <c r="E44" s="172"/>
      <c r="F44" s="174"/>
    </row>
    <row r="45" spans="1:6" ht="40" x14ac:dyDescent="0.25">
      <c r="A45" s="29" t="s">
        <v>72</v>
      </c>
      <c r="B45" s="30">
        <v>1</v>
      </c>
      <c r="C45" s="30">
        <v>1</v>
      </c>
      <c r="D45" s="30">
        <v>1</v>
      </c>
      <c r="E45" s="172"/>
      <c r="F45" s="174"/>
    </row>
    <row r="46" spans="1:6" ht="80" x14ac:dyDescent="0.25">
      <c r="A46" s="29" t="s">
        <v>73</v>
      </c>
      <c r="B46" s="30">
        <v>3</v>
      </c>
      <c r="C46" s="243">
        <v>3</v>
      </c>
      <c r="D46" s="243">
        <v>3</v>
      </c>
      <c r="E46" s="172"/>
      <c r="F46" s="174"/>
    </row>
    <row r="47" spans="1:6" ht="60" x14ac:dyDescent="0.25">
      <c r="A47" s="29" t="s">
        <v>74</v>
      </c>
      <c r="B47" s="30">
        <v>3</v>
      </c>
      <c r="C47" s="30">
        <v>3</v>
      </c>
      <c r="D47" s="30">
        <v>3</v>
      </c>
      <c r="E47" s="172"/>
      <c r="F47" s="174"/>
    </row>
    <row r="48" spans="1:6" ht="20" x14ac:dyDescent="0.25">
      <c r="A48" s="29" t="s">
        <v>75</v>
      </c>
      <c r="B48" s="30">
        <v>6</v>
      </c>
      <c r="C48" s="242">
        <v>6</v>
      </c>
      <c r="D48" s="242">
        <v>6</v>
      </c>
      <c r="E48" s="172"/>
      <c r="F48" s="174"/>
    </row>
    <row r="49" spans="1:6" ht="20" x14ac:dyDescent="0.25">
      <c r="A49" s="29" t="s">
        <v>76</v>
      </c>
      <c r="B49" s="242" t="s">
        <v>49</v>
      </c>
      <c r="C49" s="30" t="s">
        <v>49</v>
      </c>
      <c r="D49" s="30" t="s">
        <v>49</v>
      </c>
      <c r="E49" s="172"/>
      <c r="F49" s="174"/>
    </row>
    <row r="50" spans="1:6" x14ac:dyDescent="0.25">
      <c r="A50" s="100" t="s">
        <v>50</v>
      </c>
      <c r="B50" s="30">
        <v>0</v>
      </c>
      <c r="C50" s="30">
        <v>6</v>
      </c>
      <c r="D50" s="30">
        <v>6</v>
      </c>
      <c r="E50" s="172"/>
      <c r="F50" s="174"/>
    </row>
    <row r="51" spans="1:6" ht="20" thickBot="1" x14ac:dyDescent="0.3">
      <c r="A51" s="33"/>
      <c r="B51" s="164"/>
      <c r="C51" s="164"/>
      <c r="D51" s="164"/>
    </row>
    <row r="52" spans="1:6" ht="30" customHeight="1" thickBot="1" x14ac:dyDescent="0.3">
      <c r="A52" s="157" t="s">
        <v>77</v>
      </c>
      <c r="B52" s="158"/>
      <c r="C52" s="158"/>
      <c r="D52" s="159"/>
      <c r="E52" s="174" t="s">
        <v>294</v>
      </c>
      <c r="F52" s="174" t="s">
        <v>290</v>
      </c>
    </row>
    <row r="53" spans="1:6" ht="20" x14ac:dyDescent="0.25">
      <c r="A53" s="72" t="s">
        <v>78</v>
      </c>
      <c r="B53" s="36">
        <v>0</v>
      </c>
      <c r="C53" s="36">
        <v>0</v>
      </c>
      <c r="D53" s="36">
        <v>0</v>
      </c>
      <c r="E53" s="172"/>
      <c r="F53" s="174"/>
    </row>
    <row r="54" spans="1:6" ht="55" customHeight="1" x14ac:dyDescent="0.25">
      <c r="A54" s="29" t="s">
        <v>79</v>
      </c>
      <c r="B54" s="30">
        <v>1</v>
      </c>
      <c r="C54" s="30">
        <v>1</v>
      </c>
      <c r="D54" s="30">
        <v>1</v>
      </c>
      <c r="E54" s="172"/>
      <c r="F54" s="174"/>
    </row>
    <row r="55" spans="1:6" ht="68" customHeight="1" x14ac:dyDescent="0.25">
      <c r="A55" s="29" t="s">
        <v>80</v>
      </c>
      <c r="B55" s="30">
        <v>3</v>
      </c>
      <c r="C55" s="30">
        <v>3</v>
      </c>
      <c r="D55" s="30">
        <v>3</v>
      </c>
      <c r="E55" s="172"/>
      <c r="F55" s="174"/>
    </row>
    <row r="56" spans="1:6" ht="20" x14ac:dyDescent="0.25">
      <c r="A56" s="29" t="s">
        <v>81</v>
      </c>
      <c r="B56" s="30" t="s">
        <v>49</v>
      </c>
      <c r="C56" s="30" t="s">
        <v>49</v>
      </c>
      <c r="D56" s="30" t="s">
        <v>49</v>
      </c>
      <c r="E56" s="172"/>
      <c r="F56" s="174"/>
    </row>
    <row r="57" spans="1:6" x14ac:dyDescent="0.25">
      <c r="A57" s="100" t="s">
        <v>50</v>
      </c>
      <c r="B57" s="30">
        <v>0</v>
      </c>
      <c r="C57" s="30">
        <v>3</v>
      </c>
      <c r="D57" s="30">
        <v>3</v>
      </c>
      <c r="E57" s="172"/>
      <c r="F57" s="174"/>
    </row>
    <row r="58" spans="1:6" ht="20" thickBot="1" x14ac:dyDescent="0.3">
      <c r="A58" s="33"/>
      <c r="B58" s="164"/>
      <c r="C58" s="164"/>
      <c r="D58" s="164"/>
    </row>
    <row r="59" spans="1:6" ht="30" customHeight="1" thickBot="1" x14ac:dyDescent="0.3">
      <c r="A59" s="157" t="s">
        <v>82</v>
      </c>
      <c r="B59" s="158"/>
      <c r="C59" s="158"/>
      <c r="D59" s="159"/>
      <c r="E59" s="174" t="s">
        <v>295</v>
      </c>
      <c r="F59" s="174" t="s">
        <v>290</v>
      </c>
    </row>
    <row r="60" spans="1:6" ht="38" customHeight="1" x14ac:dyDescent="0.25">
      <c r="A60" s="72" t="s">
        <v>78</v>
      </c>
      <c r="B60" s="36">
        <v>0</v>
      </c>
      <c r="C60" s="36">
        <v>0</v>
      </c>
      <c r="D60" s="36">
        <v>0</v>
      </c>
      <c r="E60" s="172"/>
      <c r="F60" s="174"/>
    </row>
    <row r="61" spans="1:6" ht="100" x14ac:dyDescent="0.25">
      <c r="A61" s="29" t="s">
        <v>83</v>
      </c>
      <c r="B61" s="30">
        <v>1</v>
      </c>
      <c r="C61" s="30">
        <v>1</v>
      </c>
      <c r="D61" s="30">
        <v>1</v>
      </c>
      <c r="E61" s="172"/>
      <c r="F61" s="174"/>
    </row>
    <row r="62" spans="1:6" ht="80" x14ac:dyDescent="0.25">
      <c r="A62" s="29" t="s">
        <v>84</v>
      </c>
      <c r="B62" s="30">
        <v>3</v>
      </c>
      <c r="C62" s="30">
        <v>3</v>
      </c>
      <c r="D62" s="30">
        <v>3</v>
      </c>
      <c r="E62" s="172"/>
      <c r="F62" s="174"/>
    </row>
    <row r="63" spans="1:6" ht="20" x14ac:dyDescent="0.25">
      <c r="A63" s="29" t="s">
        <v>81</v>
      </c>
      <c r="B63" s="39" t="s">
        <v>49</v>
      </c>
      <c r="C63" s="39" t="s">
        <v>49</v>
      </c>
      <c r="D63" s="39" t="s">
        <v>49</v>
      </c>
      <c r="E63" s="172"/>
      <c r="F63" s="174"/>
    </row>
    <row r="64" spans="1:6" x14ac:dyDescent="0.25">
      <c r="A64" s="100" t="s">
        <v>50</v>
      </c>
      <c r="B64" s="30">
        <v>0</v>
      </c>
      <c r="C64" s="30">
        <v>1</v>
      </c>
      <c r="D64" s="30">
        <v>1</v>
      </c>
      <c r="E64" s="172"/>
      <c r="F64" s="174"/>
    </row>
    <row r="65" spans="1:6" ht="20" thickBot="1" x14ac:dyDescent="0.3">
      <c r="A65" s="31"/>
      <c r="B65" s="40"/>
      <c r="C65" s="40"/>
      <c r="D65" s="40"/>
      <c r="E65" s="17"/>
      <c r="F65" s="17"/>
    </row>
    <row r="66" spans="1:6" ht="30" customHeight="1" thickBot="1" x14ac:dyDescent="0.3">
      <c r="A66" s="157" t="s">
        <v>85</v>
      </c>
      <c r="B66" s="158"/>
      <c r="C66" s="158"/>
      <c r="D66" s="159"/>
    </row>
    <row r="67" spans="1:6" ht="20" x14ac:dyDescent="0.25">
      <c r="A67" s="72" t="s">
        <v>86</v>
      </c>
      <c r="B67" s="36">
        <v>0</v>
      </c>
      <c r="C67" s="36">
        <v>0</v>
      </c>
      <c r="D67" s="36">
        <v>0</v>
      </c>
    </row>
    <row r="68" spans="1:6" ht="159" customHeight="1" x14ac:dyDescent="0.25">
      <c r="A68" s="29" t="s">
        <v>87</v>
      </c>
      <c r="B68" s="30">
        <v>1</v>
      </c>
      <c r="C68" s="30">
        <v>1</v>
      </c>
      <c r="D68" s="30">
        <v>1</v>
      </c>
      <c r="E68" s="2"/>
    </row>
    <row r="69" spans="1:6" ht="120" x14ac:dyDescent="0.25">
      <c r="A69" s="29" t="s">
        <v>88</v>
      </c>
      <c r="B69" s="30">
        <v>3</v>
      </c>
      <c r="C69" s="30">
        <v>3</v>
      </c>
      <c r="D69" s="30">
        <v>3</v>
      </c>
    </row>
    <row r="70" spans="1:6" ht="20" x14ac:dyDescent="0.25">
      <c r="A70" s="91" t="s">
        <v>81</v>
      </c>
      <c r="B70" s="244" t="s">
        <v>49</v>
      </c>
      <c r="C70" s="244" t="s">
        <v>49</v>
      </c>
      <c r="D70" s="244" t="s">
        <v>49</v>
      </c>
    </row>
    <row r="71" spans="1:6" ht="30" customHeight="1" thickBot="1" x14ac:dyDescent="0.3">
      <c r="A71" s="136" t="s">
        <v>89</v>
      </c>
      <c r="B71" s="4">
        <v>0</v>
      </c>
      <c r="C71" s="4">
        <v>0</v>
      </c>
      <c r="D71" s="4">
        <v>0</v>
      </c>
    </row>
    <row r="72" spans="1:6" ht="30" customHeight="1" thickBot="1" x14ac:dyDescent="0.3">
      <c r="A72" s="90" t="s">
        <v>90</v>
      </c>
      <c r="B72" s="9">
        <f>B8+B16+B24+B32+B41+B50+B57+B64+B71</f>
        <v>0</v>
      </c>
      <c r="C72" s="9">
        <f>C8+C16+C24+C32+C41+C50+C57+C64+C71</f>
        <v>18</v>
      </c>
      <c r="D72" s="9">
        <f>D8+D16+D24+D32+D41+D50+D57+D64+D71</f>
        <v>18</v>
      </c>
    </row>
    <row r="73" spans="1:6" ht="34" customHeight="1" thickBot="1" x14ac:dyDescent="0.3">
      <c r="B73" s="10" t="str">
        <f>IF(B72&gt;=27,"H",IF(B72&lt;15,"L","M"))</f>
        <v>L</v>
      </c>
      <c r="C73" s="10" t="str">
        <f t="shared" ref="C73:D73" si="0">IF(C72&gt;=27,"H",IF(C72&lt;15,"L","M"))</f>
        <v>M</v>
      </c>
      <c r="D73" s="10" t="str">
        <f t="shared" si="0"/>
        <v>M</v>
      </c>
      <c r="E73" s="5" t="s">
        <v>91</v>
      </c>
    </row>
    <row r="74" spans="1:6" ht="51" customHeight="1" x14ac:dyDescent="0.25"/>
    <row r="75" spans="1:6" hidden="1" x14ac:dyDescent="0.25"/>
    <row r="76" spans="1:6" ht="58" customHeight="1" x14ac:dyDescent="0.25">
      <c r="A76" s="161" t="s">
        <v>92</v>
      </c>
      <c r="B76" s="162"/>
      <c r="C76" s="163"/>
    </row>
  </sheetData>
  <mergeCells count="31">
    <mergeCell ref="E59:E64"/>
    <mergeCell ref="F59:F64"/>
    <mergeCell ref="E35:E41"/>
    <mergeCell ref="F35:F41"/>
    <mergeCell ref="E43:E50"/>
    <mergeCell ref="F43:F50"/>
    <mergeCell ref="E52:E57"/>
    <mergeCell ref="F52:F57"/>
    <mergeCell ref="E3:E8"/>
    <mergeCell ref="F3:F8"/>
    <mergeCell ref="E26:E32"/>
    <mergeCell ref="F26:F32"/>
    <mergeCell ref="E18:E24"/>
    <mergeCell ref="F18:F24"/>
    <mergeCell ref="E10:E16"/>
    <mergeCell ref="F10:F16"/>
    <mergeCell ref="A66:D66"/>
    <mergeCell ref="A2:D2"/>
    <mergeCell ref="A76:C76"/>
    <mergeCell ref="B9:D9"/>
    <mergeCell ref="B34:D34"/>
    <mergeCell ref="A42:D42"/>
    <mergeCell ref="B51:D51"/>
    <mergeCell ref="B58:D58"/>
    <mergeCell ref="A59:D59"/>
    <mergeCell ref="A52:D52"/>
    <mergeCell ref="A43:D43"/>
    <mergeCell ref="A35:D35"/>
    <mergeCell ref="A26:D26"/>
    <mergeCell ref="A18:D18"/>
    <mergeCell ref="A10:D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2DA4-DA16-B04C-B4F2-38EBB2D15B6A}">
  <dimension ref="A1:F113"/>
  <sheetViews>
    <sheetView zoomScale="130" zoomScaleNormal="130" workbookViewId="0">
      <selection activeCell="F18" sqref="F18:F23"/>
    </sheetView>
  </sheetViews>
  <sheetFormatPr baseColWidth="10" defaultColWidth="49.83203125" defaultRowHeight="19" x14ac:dyDescent="0.25"/>
  <cols>
    <col min="1" max="1" width="52.1640625" style="2" customWidth="1"/>
    <col min="2" max="2" width="7.1640625" style="2" bestFit="1" customWidth="1"/>
    <col min="3" max="3" width="8.83203125" style="2" bestFit="1" customWidth="1"/>
    <col min="4" max="4" width="7.1640625" style="2" bestFit="1" customWidth="1"/>
    <col min="5" max="16384" width="49.83203125" style="2"/>
  </cols>
  <sheetData>
    <row r="1" spans="1:6" ht="41" thickBot="1" x14ac:dyDescent="0.3">
      <c r="A1" s="78" t="s">
        <v>93</v>
      </c>
      <c r="B1" s="28" t="s">
        <v>29</v>
      </c>
      <c r="C1" s="28" t="s">
        <v>30</v>
      </c>
      <c r="D1" s="28" t="s">
        <v>3</v>
      </c>
    </row>
    <row r="2" spans="1:6" ht="30" customHeight="1" thickBot="1" x14ac:dyDescent="0.3">
      <c r="A2" s="181" t="s">
        <v>94</v>
      </c>
      <c r="B2" s="182"/>
      <c r="C2" s="182"/>
      <c r="D2" s="183"/>
      <c r="E2" s="77" t="s">
        <v>42</v>
      </c>
      <c r="F2" s="41" t="s">
        <v>43</v>
      </c>
    </row>
    <row r="3" spans="1:6" ht="90" customHeight="1" x14ac:dyDescent="0.25">
      <c r="A3" s="124" t="s">
        <v>95</v>
      </c>
      <c r="B3" s="241">
        <v>0</v>
      </c>
      <c r="C3" s="36">
        <v>0</v>
      </c>
      <c r="D3" s="36">
        <v>0</v>
      </c>
      <c r="E3" s="186" t="s">
        <v>297</v>
      </c>
      <c r="F3" s="186" t="s">
        <v>296</v>
      </c>
    </row>
    <row r="4" spans="1:6" ht="20" x14ac:dyDescent="0.25">
      <c r="A4" s="37" t="s">
        <v>96</v>
      </c>
      <c r="B4" s="30">
        <v>3</v>
      </c>
      <c r="C4" s="30">
        <v>3</v>
      </c>
      <c r="D4" s="30">
        <v>3</v>
      </c>
      <c r="E4" s="187"/>
      <c r="F4" s="187"/>
    </row>
    <row r="5" spans="1:6" ht="20" x14ac:dyDescent="0.25">
      <c r="A5" s="37" t="s">
        <v>97</v>
      </c>
      <c r="B5" s="30">
        <v>6</v>
      </c>
      <c r="C5" s="242">
        <v>6</v>
      </c>
      <c r="D5" s="242">
        <v>6</v>
      </c>
      <c r="E5" s="187"/>
      <c r="F5" s="187"/>
    </row>
    <row r="6" spans="1:6" ht="20" x14ac:dyDescent="0.25">
      <c r="A6" s="37" t="s">
        <v>98</v>
      </c>
      <c r="B6" s="30" t="s">
        <v>49</v>
      </c>
      <c r="C6" s="30" t="s">
        <v>49</v>
      </c>
      <c r="D6" s="30" t="s">
        <v>49</v>
      </c>
      <c r="E6" s="187"/>
      <c r="F6" s="187"/>
    </row>
    <row r="7" spans="1:6" x14ac:dyDescent="0.25">
      <c r="A7" s="100" t="s">
        <v>50</v>
      </c>
      <c r="B7" s="36"/>
      <c r="C7" s="36">
        <v>6</v>
      </c>
      <c r="D7" s="36">
        <v>6</v>
      </c>
      <c r="E7" s="187"/>
      <c r="F7" s="187"/>
    </row>
    <row r="8" spans="1:6" ht="20" thickBot="1" x14ac:dyDescent="0.3">
      <c r="A8" s="42"/>
      <c r="B8" s="38"/>
      <c r="C8" s="38"/>
      <c r="D8" s="38"/>
      <c r="E8" s="187"/>
      <c r="F8" s="187"/>
    </row>
    <row r="9" spans="1:6" ht="40" customHeight="1" thickBot="1" x14ac:dyDescent="0.3">
      <c r="A9" s="178" t="s">
        <v>99</v>
      </c>
      <c r="B9" s="179"/>
      <c r="C9" s="179"/>
      <c r="D9" s="180"/>
    </row>
    <row r="10" spans="1:6" ht="52" customHeight="1" x14ac:dyDescent="0.25">
      <c r="A10" s="80" t="s">
        <v>100</v>
      </c>
      <c r="B10" s="36">
        <v>0</v>
      </c>
      <c r="C10" s="36">
        <v>0</v>
      </c>
      <c r="D10" s="36">
        <v>0</v>
      </c>
      <c r="E10" s="188"/>
      <c r="F10" s="189" t="s">
        <v>298</v>
      </c>
    </row>
    <row r="11" spans="1:6" ht="20" x14ac:dyDescent="0.25">
      <c r="A11" s="37" t="s">
        <v>101</v>
      </c>
      <c r="B11" s="30">
        <v>1</v>
      </c>
      <c r="C11" s="30">
        <v>1</v>
      </c>
      <c r="D11" s="30">
        <v>1</v>
      </c>
      <c r="E11" s="188"/>
      <c r="F11" s="189"/>
    </row>
    <row r="12" spans="1:6" ht="20" x14ac:dyDescent="0.25">
      <c r="A12" s="37" t="s">
        <v>102</v>
      </c>
      <c r="B12" s="30">
        <v>3</v>
      </c>
      <c r="C12" s="30">
        <v>3</v>
      </c>
      <c r="D12" s="30">
        <v>3</v>
      </c>
      <c r="E12" s="188"/>
      <c r="F12" s="189"/>
    </row>
    <row r="13" spans="1:6" ht="20" x14ac:dyDescent="0.25">
      <c r="A13" s="37" t="s">
        <v>103</v>
      </c>
      <c r="B13" s="30">
        <v>6</v>
      </c>
      <c r="C13" s="30">
        <v>6</v>
      </c>
      <c r="D13" s="30">
        <v>6</v>
      </c>
      <c r="E13" s="188"/>
      <c r="F13" s="189"/>
    </row>
    <row r="14" spans="1:6" ht="20" x14ac:dyDescent="0.25">
      <c r="A14" s="37" t="s">
        <v>104</v>
      </c>
      <c r="B14" s="30" t="s">
        <v>49</v>
      </c>
      <c r="C14" s="30" t="s">
        <v>49</v>
      </c>
      <c r="D14" s="30" t="s">
        <v>49</v>
      </c>
      <c r="E14" s="188"/>
      <c r="F14" s="189"/>
    </row>
    <row r="15" spans="1:6" x14ac:dyDescent="0.25">
      <c r="A15" s="100" t="s">
        <v>50</v>
      </c>
      <c r="B15" s="30">
        <v>0</v>
      </c>
      <c r="C15" s="30">
        <v>1</v>
      </c>
      <c r="D15" s="30">
        <v>1</v>
      </c>
      <c r="E15" s="188"/>
      <c r="F15" s="189"/>
    </row>
    <row r="16" spans="1:6" ht="20" thickBot="1" x14ac:dyDescent="0.3">
      <c r="A16" s="16"/>
      <c r="B16" s="38"/>
      <c r="C16" s="38"/>
      <c r="D16" s="38"/>
      <c r="E16" s="188"/>
      <c r="F16" s="189"/>
    </row>
    <row r="17" spans="1:6" ht="40" customHeight="1" thickBot="1" x14ac:dyDescent="0.3">
      <c r="A17" s="181" t="s">
        <v>105</v>
      </c>
      <c r="B17" s="184"/>
      <c r="C17" s="184"/>
      <c r="D17" s="185"/>
    </row>
    <row r="18" spans="1:6" ht="20" x14ac:dyDescent="0.25">
      <c r="A18" s="80" t="s">
        <v>106</v>
      </c>
      <c r="B18" s="36">
        <v>1</v>
      </c>
      <c r="C18" s="36">
        <v>1</v>
      </c>
      <c r="D18" s="36">
        <v>1</v>
      </c>
      <c r="E18" s="188"/>
      <c r="F18" s="187" t="s">
        <v>298</v>
      </c>
    </row>
    <row r="19" spans="1:6" ht="60" customHeight="1" x14ac:dyDescent="0.25">
      <c r="A19" s="37" t="s">
        <v>107</v>
      </c>
      <c r="B19" s="36">
        <v>3</v>
      </c>
      <c r="C19" s="36">
        <v>3</v>
      </c>
      <c r="D19" s="36">
        <v>3</v>
      </c>
      <c r="E19" s="188"/>
      <c r="F19" s="187"/>
    </row>
    <row r="20" spans="1:6" ht="80" customHeight="1" x14ac:dyDescent="0.25">
      <c r="A20" s="37" t="s">
        <v>108</v>
      </c>
      <c r="B20" s="30">
        <v>6</v>
      </c>
      <c r="C20" s="30">
        <v>6</v>
      </c>
      <c r="D20" s="30">
        <v>6</v>
      </c>
      <c r="E20" s="188"/>
      <c r="F20" s="187"/>
    </row>
    <row r="21" spans="1:6" ht="20" x14ac:dyDescent="0.25">
      <c r="A21" s="37" t="s">
        <v>109</v>
      </c>
      <c r="B21" s="30" t="s">
        <v>49</v>
      </c>
      <c r="C21" s="30" t="s">
        <v>49</v>
      </c>
      <c r="D21" s="30" t="s">
        <v>49</v>
      </c>
      <c r="E21" s="188"/>
      <c r="F21" s="187"/>
    </row>
    <row r="22" spans="1:6" x14ac:dyDescent="0.25">
      <c r="A22" s="100" t="s">
        <v>50</v>
      </c>
      <c r="B22" s="30"/>
      <c r="C22" s="30">
        <v>6</v>
      </c>
      <c r="D22" s="30">
        <v>6</v>
      </c>
      <c r="E22" s="188"/>
      <c r="F22" s="187"/>
    </row>
    <row r="23" spans="1:6" ht="20" thickBot="1" x14ac:dyDescent="0.3">
      <c r="A23" s="43"/>
      <c r="B23" s="38"/>
      <c r="C23" s="38"/>
      <c r="D23" s="38"/>
      <c r="E23" s="188"/>
      <c r="F23" s="187"/>
    </row>
    <row r="24" spans="1:6" ht="30" customHeight="1" thickBot="1" x14ac:dyDescent="0.3">
      <c r="A24" s="81" t="s">
        <v>110</v>
      </c>
      <c r="B24" s="82">
        <f>B7+B15+B22</f>
        <v>0</v>
      </c>
      <c r="C24" s="83">
        <f>C7+C15+C22</f>
        <v>13</v>
      </c>
      <c r="D24" s="84">
        <f>D7+D15+D22</f>
        <v>13</v>
      </c>
    </row>
    <row r="25" spans="1:6" ht="21" thickBot="1" x14ac:dyDescent="0.3">
      <c r="A25" s="16"/>
      <c r="B25" s="85" t="str">
        <f>IF(B24&lt;11,"L","H")</f>
        <v>L</v>
      </c>
      <c r="C25" s="86" t="str">
        <f>IF(C24&lt;11,"L","H")</f>
        <v>H</v>
      </c>
      <c r="D25" s="87" t="str">
        <f>IF(D24&lt;11,"L","H")</f>
        <v>H</v>
      </c>
    </row>
    <row r="26" spans="1:6" x14ac:dyDescent="0.25">
      <c r="A26" s="16"/>
      <c r="B26" s="16"/>
      <c r="C26" s="16"/>
      <c r="D26" s="16"/>
      <c r="E26" s="44" t="s">
        <v>91</v>
      </c>
    </row>
    <row r="27" spans="1:6" ht="80" x14ac:dyDescent="0.25">
      <c r="A27" s="45" t="s">
        <v>111</v>
      </c>
      <c r="B27" s="46"/>
      <c r="C27" s="46"/>
      <c r="D27" s="46"/>
    </row>
    <row r="28" spans="1:6" x14ac:dyDescent="0.25">
      <c r="A28" s="45"/>
      <c r="B28" s="38"/>
      <c r="C28" s="38"/>
      <c r="D28" s="38"/>
    </row>
    <row r="29" spans="1:6" x14ac:dyDescent="0.25">
      <c r="A29" s="43"/>
      <c r="B29" s="38"/>
      <c r="C29" s="38"/>
      <c r="D29" s="38"/>
    </row>
    <row r="30" spans="1:6" x14ac:dyDescent="0.25">
      <c r="A30" s="43"/>
      <c r="B30" s="38"/>
      <c r="C30" s="38"/>
      <c r="D30" s="38"/>
    </row>
    <row r="31" spans="1:6" x14ac:dyDescent="0.25">
      <c r="A31" s="43"/>
      <c r="B31" s="38"/>
      <c r="C31" s="38"/>
      <c r="D31" s="38"/>
    </row>
    <row r="32" spans="1:6" x14ac:dyDescent="0.25">
      <c r="A32" s="43"/>
      <c r="B32" s="38"/>
      <c r="C32" s="38"/>
      <c r="D32" s="38"/>
    </row>
    <row r="33" spans="1:4" x14ac:dyDescent="0.25">
      <c r="A33" s="43"/>
      <c r="B33" s="38"/>
      <c r="C33" s="38"/>
      <c r="D33" s="38"/>
    </row>
    <row r="34" spans="1:4" x14ac:dyDescent="0.25">
      <c r="A34" s="8"/>
      <c r="B34" s="7"/>
      <c r="C34" s="7"/>
      <c r="D34" s="7"/>
    </row>
    <row r="35" spans="1:4" x14ac:dyDescent="0.25">
      <c r="A35" s="8"/>
      <c r="B35" s="7"/>
      <c r="C35" s="7"/>
      <c r="D35" s="7"/>
    </row>
    <row r="36" spans="1:4" x14ac:dyDescent="0.25">
      <c r="A36" s="8"/>
      <c r="B36" s="7"/>
      <c r="C36" s="7"/>
      <c r="D36" s="7"/>
    </row>
    <row r="37" spans="1:4" x14ac:dyDescent="0.25">
      <c r="A37" s="8"/>
      <c r="B37" s="7"/>
      <c r="C37" s="7"/>
      <c r="D37" s="7"/>
    </row>
    <row r="38" spans="1:4" x14ac:dyDescent="0.25">
      <c r="A38" s="8"/>
      <c r="B38" s="7"/>
      <c r="C38" s="7"/>
      <c r="D38" s="7"/>
    </row>
    <row r="39" spans="1:4" x14ac:dyDescent="0.25">
      <c r="A39" s="8"/>
      <c r="B39" s="7"/>
      <c r="C39" s="7"/>
      <c r="D39" s="7"/>
    </row>
    <row r="40" spans="1:4" x14ac:dyDescent="0.25">
      <c r="A40" s="6"/>
      <c r="B40" s="7"/>
      <c r="C40" s="7"/>
      <c r="D40" s="7"/>
    </row>
    <row r="41" spans="1:4" x14ac:dyDescent="0.25">
      <c r="A41" s="12"/>
      <c r="B41" s="7"/>
      <c r="C41" s="7"/>
      <c r="D41" s="7"/>
    </row>
    <row r="42" spans="1:4" x14ac:dyDescent="0.25">
      <c r="A42" s="13"/>
      <c r="B42" s="7"/>
      <c r="C42" s="7"/>
      <c r="D42" s="7"/>
    </row>
    <row r="43" spans="1:4" x14ac:dyDescent="0.25">
      <c r="A43" s="13"/>
      <c r="B43" s="7"/>
      <c r="C43" s="7"/>
      <c r="D43" s="7"/>
    </row>
    <row r="44" spans="1:4" x14ac:dyDescent="0.25">
      <c r="A44" s="13"/>
      <c r="B44" s="7"/>
      <c r="C44" s="7"/>
      <c r="D44" s="7"/>
    </row>
    <row r="45" spans="1:4" x14ac:dyDescent="0.25">
      <c r="A45" s="6"/>
      <c r="B45" s="7"/>
      <c r="C45" s="7"/>
      <c r="D45" s="7"/>
    </row>
    <row r="46" spans="1:4" x14ac:dyDescent="0.25">
      <c r="A46" s="8"/>
      <c r="B46" s="7"/>
      <c r="C46" s="7"/>
      <c r="D46" s="7"/>
    </row>
    <row r="47" spans="1:4" x14ac:dyDescent="0.25">
      <c r="A47" s="8"/>
      <c r="B47" s="7"/>
      <c r="C47" s="7"/>
      <c r="D47" s="7"/>
    </row>
    <row r="48" spans="1:4" x14ac:dyDescent="0.25">
      <c r="A48" s="8"/>
      <c r="B48" s="7"/>
      <c r="C48" s="7"/>
      <c r="D48" s="7"/>
    </row>
    <row r="49" spans="1:4" x14ac:dyDescent="0.25">
      <c r="A49" s="8"/>
      <c r="B49" s="7"/>
      <c r="C49" s="7"/>
      <c r="D49" s="7"/>
    </row>
    <row r="50" spans="1:4" x14ac:dyDescent="0.25">
      <c r="A50" s="8"/>
      <c r="B50" s="7"/>
      <c r="C50" s="7"/>
      <c r="D50" s="7"/>
    </row>
    <row r="51" spans="1:4" x14ac:dyDescent="0.25">
      <c r="A51" s="8"/>
      <c r="B51" s="7"/>
      <c r="C51" s="7"/>
      <c r="D51" s="7"/>
    </row>
    <row r="52" spans="1:4" x14ac:dyDescent="0.25">
      <c r="A52" s="176"/>
      <c r="B52" s="176"/>
      <c r="C52" s="176"/>
      <c r="D52" s="176"/>
    </row>
    <row r="53" spans="1:4" x14ac:dyDescent="0.25">
      <c r="A53" s="12"/>
      <c r="B53" s="7"/>
      <c r="C53" s="7"/>
      <c r="D53" s="7"/>
    </row>
    <row r="54" spans="1:4" x14ac:dyDescent="0.25">
      <c r="A54" s="8"/>
      <c r="B54" s="7"/>
      <c r="C54" s="7"/>
      <c r="D54" s="7"/>
    </row>
    <row r="55" spans="1:4" x14ac:dyDescent="0.25">
      <c r="A55" s="8"/>
      <c r="B55" s="7"/>
      <c r="C55" s="7"/>
      <c r="D55" s="7"/>
    </row>
    <row r="56" spans="1:4" x14ac:dyDescent="0.25">
      <c r="A56" s="8"/>
      <c r="B56" s="7"/>
      <c r="C56" s="7"/>
      <c r="D56" s="7"/>
    </row>
    <row r="57" spans="1:4" x14ac:dyDescent="0.25">
      <c r="A57" s="8"/>
      <c r="B57" s="7"/>
      <c r="C57" s="7"/>
      <c r="D57" s="7"/>
    </row>
    <row r="58" spans="1:4" x14ac:dyDescent="0.25">
      <c r="A58" s="8"/>
      <c r="B58" s="7"/>
      <c r="C58" s="7"/>
      <c r="D58" s="7"/>
    </row>
    <row r="59" spans="1:4" x14ac:dyDescent="0.25">
      <c r="A59" s="8"/>
      <c r="B59" s="7"/>
      <c r="C59" s="7"/>
      <c r="D59" s="7"/>
    </row>
    <row r="60" spans="1:4" x14ac:dyDescent="0.25">
      <c r="A60" s="6"/>
      <c r="B60" s="177"/>
      <c r="C60" s="177"/>
      <c r="D60" s="177"/>
    </row>
    <row r="61" spans="1:4" x14ac:dyDescent="0.25">
      <c r="A61" s="12"/>
      <c r="B61" s="6"/>
      <c r="C61" s="6"/>
      <c r="D61" s="6"/>
    </row>
    <row r="62" spans="1:4" x14ac:dyDescent="0.25">
      <c r="A62" s="8"/>
      <c r="B62" s="7"/>
      <c r="C62" s="7"/>
      <c r="D62" s="7"/>
    </row>
    <row r="63" spans="1:4" x14ac:dyDescent="0.25">
      <c r="A63" s="8"/>
      <c r="B63" s="7"/>
      <c r="C63" s="7"/>
      <c r="D63" s="7"/>
    </row>
    <row r="64" spans="1:4" x14ac:dyDescent="0.25">
      <c r="A64" s="8"/>
      <c r="B64" s="7"/>
      <c r="C64" s="7"/>
      <c r="D64" s="7"/>
    </row>
    <row r="65" spans="1:4" x14ac:dyDescent="0.25">
      <c r="A65" s="12"/>
      <c r="B65" s="7"/>
      <c r="C65" s="7"/>
      <c r="D65" s="7"/>
    </row>
    <row r="66" spans="1:4" x14ac:dyDescent="0.25">
      <c r="A66" s="8"/>
      <c r="B66" s="7"/>
      <c r="C66" s="7"/>
      <c r="D66" s="7"/>
    </row>
    <row r="67" spans="1:4" x14ac:dyDescent="0.25">
      <c r="A67" s="14"/>
      <c r="B67" s="6"/>
      <c r="C67" s="6"/>
      <c r="D67" s="6"/>
    </row>
    <row r="68" spans="1:4" x14ac:dyDescent="0.25">
      <c r="A68" s="12"/>
      <c r="B68" s="6"/>
      <c r="C68" s="6"/>
      <c r="D68" s="6"/>
    </row>
    <row r="69" spans="1:4" x14ac:dyDescent="0.25">
      <c r="A69" s="8"/>
      <c r="B69" s="7"/>
      <c r="C69" s="7"/>
      <c r="D69" s="7"/>
    </row>
    <row r="70" spans="1:4" x14ac:dyDescent="0.25">
      <c r="A70" s="8"/>
      <c r="B70" s="7"/>
      <c r="C70" s="7"/>
      <c r="D70" s="7"/>
    </row>
    <row r="71" spans="1:4" x14ac:dyDescent="0.25">
      <c r="A71" s="8"/>
      <c r="B71" s="7"/>
      <c r="C71" s="7"/>
      <c r="D71" s="7"/>
    </row>
    <row r="72" spans="1:4" x14ac:dyDescent="0.25">
      <c r="A72" s="8"/>
      <c r="B72" s="7"/>
      <c r="C72" s="7"/>
      <c r="D72" s="7"/>
    </row>
    <row r="73" spans="1:4" x14ac:dyDescent="0.25">
      <c r="A73" s="8"/>
      <c r="B73" s="7"/>
      <c r="C73" s="7"/>
      <c r="D73" s="7"/>
    </row>
    <row r="74" spans="1:4" x14ac:dyDescent="0.25">
      <c r="A74" s="6"/>
      <c r="B74" s="7"/>
      <c r="C74" s="7"/>
      <c r="D74" s="7"/>
    </row>
    <row r="75" spans="1:4" x14ac:dyDescent="0.25">
      <c r="A75" s="12"/>
      <c r="B75" s="7"/>
      <c r="C75" s="7"/>
      <c r="D75" s="7"/>
    </row>
    <row r="76" spans="1:4" x14ac:dyDescent="0.25">
      <c r="A76" s="8"/>
      <c r="B76" s="7"/>
      <c r="C76" s="7"/>
      <c r="D76" s="7"/>
    </row>
    <row r="77" spans="1:4" x14ac:dyDescent="0.25">
      <c r="A77" s="8"/>
      <c r="B77" s="7"/>
      <c r="C77" s="7"/>
      <c r="D77" s="7"/>
    </row>
    <row r="78" spans="1:4" x14ac:dyDescent="0.25">
      <c r="A78" s="8"/>
      <c r="B78" s="7"/>
      <c r="C78" s="7"/>
      <c r="D78" s="7"/>
    </row>
    <row r="79" spans="1:4" x14ac:dyDescent="0.25">
      <c r="A79" s="6"/>
      <c r="B79" s="7"/>
      <c r="C79" s="7"/>
      <c r="D79" s="7"/>
    </row>
    <row r="80" spans="1:4" x14ac:dyDescent="0.25">
      <c r="A80" s="12"/>
      <c r="B80" s="7"/>
      <c r="C80" s="7"/>
      <c r="D80" s="7"/>
    </row>
    <row r="81" spans="1:4" x14ac:dyDescent="0.25">
      <c r="A81" s="8"/>
      <c r="B81" s="7"/>
      <c r="C81" s="7"/>
      <c r="D81" s="7"/>
    </row>
    <row r="82" spans="1:4" x14ac:dyDescent="0.25">
      <c r="A82" s="8"/>
      <c r="B82" s="7"/>
      <c r="C82" s="7"/>
      <c r="D82" s="7"/>
    </row>
    <row r="83" spans="1:4" x14ac:dyDescent="0.25">
      <c r="A83" s="8"/>
      <c r="B83" s="7"/>
      <c r="C83" s="7"/>
      <c r="D83" s="7"/>
    </row>
    <row r="84" spans="1:4" x14ac:dyDescent="0.25">
      <c r="A84" s="8"/>
      <c r="B84" s="7"/>
      <c r="C84" s="7"/>
      <c r="D84" s="7"/>
    </row>
    <row r="85" spans="1:4" x14ac:dyDescent="0.25">
      <c r="A85" s="8"/>
      <c r="B85" s="7"/>
      <c r="C85" s="7"/>
      <c r="D85" s="7"/>
    </row>
    <row r="86" spans="1:4" x14ac:dyDescent="0.25">
      <c r="A86" s="6"/>
      <c r="B86" s="7"/>
      <c r="C86" s="7"/>
      <c r="D86" s="7"/>
    </row>
    <row r="87" spans="1:4" x14ac:dyDescent="0.25">
      <c r="A87" s="12"/>
      <c r="B87" s="7"/>
      <c r="C87" s="7"/>
      <c r="D87" s="7"/>
    </row>
    <row r="88" spans="1:4" x14ac:dyDescent="0.25">
      <c r="A88" s="8"/>
      <c r="B88" s="7"/>
      <c r="C88" s="7"/>
      <c r="D88" s="7"/>
    </row>
    <row r="89" spans="1:4" x14ac:dyDescent="0.25">
      <c r="A89" s="8"/>
      <c r="B89" s="7"/>
      <c r="C89" s="7"/>
      <c r="D89" s="7"/>
    </row>
    <row r="90" spans="1:4" x14ac:dyDescent="0.25">
      <c r="A90" s="8"/>
      <c r="B90" s="7"/>
      <c r="C90" s="7"/>
      <c r="D90" s="7"/>
    </row>
    <row r="91" spans="1:4" x14ac:dyDescent="0.25">
      <c r="A91" s="8"/>
      <c r="B91" s="7"/>
      <c r="C91" s="7"/>
      <c r="D91" s="7"/>
    </row>
    <row r="92" spans="1:4" x14ac:dyDescent="0.25">
      <c r="A92" s="8"/>
      <c r="B92" s="7"/>
      <c r="C92" s="7"/>
      <c r="D92" s="7"/>
    </row>
    <row r="93" spans="1:4" x14ac:dyDescent="0.25">
      <c r="A93" s="8"/>
      <c r="B93" s="7"/>
      <c r="C93" s="7"/>
      <c r="D93" s="7"/>
    </row>
    <row r="94" spans="1:4" x14ac:dyDescent="0.25">
      <c r="A94" s="8"/>
      <c r="B94" s="7"/>
      <c r="C94" s="7"/>
      <c r="D94" s="7"/>
    </row>
    <row r="95" spans="1:4" x14ac:dyDescent="0.25">
      <c r="A95" s="8"/>
      <c r="B95" s="7"/>
      <c r="C95" s="7"/>
      <c r="D95" s="7"/>
    </row>
    <row r="96" spans="1:4" x14ac:dyDescent="0.25">
      <c r="A96" s="8"/>
      <c r="B96" s="7"/>
      <c r="C96" s="7"/>
      <c r="D96" s="7"/>
    </row>
    <row r="97" spans="1:4" x14ac:dyDescent="0.25">
      <c r="A97" s="8"/>
      <c r="B97" s="7"/>
      <c r="C97" s="7"/>
      <c r="D97" s="7"/>
    </row>
    <row r="98" spans="1:4" x14ac:dyDescent="0.25">
      <c r="A98" s="8"/>
      <c r="B98" s="7"/>
      <c r="C98" s="7"/>
      <c r="D98" s="7"/>
    </row>
    <row r="99" spans="1:4" x14ac:dyDescent="0.25">
      <c r="A99" s="11"/>
      <c r="B99" s="7"/>
      <c r="C99" s="7"/>
      <c r="D99" s="7"/>
    </row>
    <row r="100" spans="1:4" x14ac:dyDescent="0.25">
      <c r="A100" s="8"/>
      <c r="B100" s="7"/>
      <c r="C100" s="7"/>
      <c r="D100" s="7"/>
    </row>
    <row r="101" spans="1:4" x14ac:dyDescent="0.25">
      <c r="A101" s="8"/>
      <c r="B101" s="7"/>
      <c r="C101" s="7"/>
      <c r="D101" s="7"/>
    </row>
    <row r="102" spans="1:4" x14ac:dyDescent="0.25">
      <c r="A102" s="8"/>
      <c r="B102" s="7"/>
      <c r="C102" s="7"/>
      <c r="D102" s="7"/>
    </row>
    <row r="103" spans="1:4" x14ac:dyDescent="0.25">
      <c r="A103" s="8"/>
      <c r="B103" s="7"/>
      <c r="C103" s="7"/>
      <c r="D103" s="7"/>
    </row>
    <row r="104" spans="1:4" x14ac:dyDescent="0.25">
      <c r="A104" s="8"/>
      <c r="B104" s="7"/>
      <c r="C104" s="7"/>
      <c r="D104" s="7"/>
    </row>
    <row r="105" spans="1:4" x14ac:dyDescent="0.25">
      <c r="A105" s="15"/>
      <c r="B105" s="7"/>
      <c r="C105" s="7"/>
      <c r="D105" s="7"/>
    </row>
    <row r="106" spans="1:4" x14ac:dyDescent="0.25">
      <c r="A106" s="3"/>
    </row>
    <row r="107" spans="1:4" x14ac:dyDescent="0.25">
      <c r="A107" s="3"/>
    </row>
    <row r="108" spans="1:4" x14ac:dyDescent="0.25">
      <c r="A108" s="3"/>
    </row>
    <row r="109" spans="1:4" x14ac:dyDescent="0.25">
      <c r="A109" s="3"/>
    </row>
    <row r="110" spans="1:4" x14ac:dyDescent="0.25">
      <c r="A110" s="3"/>
    </row>
    <row r="111" spans="1:4" x14ac:dyDescent="0.25">
      <c r="A111" s="3"/>
    </row>
    <row r="112" spans="1:4" x14ac:dyDescent="0.25">
      <c r="A112" s="3"/>
    </row>
    <row r="113" spans="1:1" x14ac:dyDescent="0.25">
      <c r="A113" s="3"/>
    </row>
  </sheetData>
  <mergeCells count="11">
    <mergeCell ref="E3:E8"/>
    <mergeCell ref="F3:F8"/>
    <mergeCell ref="E10:E16"/>
    <mergeCell ref="F10:F16"/>
    <mergeCell ref="E18:E23"/>
    <mergeCell ref="F18:F23"/>
    <mergeCell ref="A52:D52"/>
    <mergeCell ref="B60:D60"/>
    <mergeCell ref="A9:D9"/>
    <mergeCell ref="A2:D2"/>
    <mergeCell ref="A17:D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823-4312-AA48-876A-1A9F3F10DA41}">
  <dimension ref="A1:F97"/>
  <sheetViews>
    <sheetView zoomScale="140" zoomScaleNormal="140" workbookViewId="0">
      <selection activeCell="D13" sqref="D13"/>
    </sheetView>
  </sheetViews>
  <sheetFormatPr baseColWidth="10" defaultColWidth="11" defaultRowHeight="16" x14ac:dyDescent="0.2"/>
  <cols>
    <col min="1" max="1" width="56.1640625" style="19" customWidth="1"/>
    <col min="2" max="2" width="11" style="19"/>
    <col min="3" max="3" width="14.6640625" style="19" customWidth="1"/>
    <col min="4" max="4" width="11" style="19"/>
    <col min="5" max="6" width="50.1640625" style="19" customWidth="1"/>
    <col min="7" max="16384" width="11" style="19"/>
  </cols>
  <sheetData>
    <row r="1" spans="1:6" ht="21" thickBot="1" x14ac:dyDescent="0.25">
      <c r="A1" s="45" t="s">
        <v>112</v>
      </c>
      <c r="B1" s="47" t="s">
        <v>113</v>
      </c>
      <c r="C1" s="47" t="s">
        <v>114</v>
      </c>
      <c r="D1" s="47" t="s">
        <v>115</v>
      </c>
    </row>
    <row r="2" spans="1:6" ht="30" customHeight="1" thickBot="1" x14ac:dyDescent="0.25">
      <c r="A2" s="201" t="s">
        <v>116</v>
      </c>
      <c r="B2" s="202"/>
      <c r="C2" s="202"/>
      <c r="D2" s="203"/>
      <c r="E2" s="77" t="s">
        <v>42</v>
      </c>
      <c r="F2" s="41" t="s">
        <v>43</v>
      </c>
    </row>
    <row r="3" spans="1:6" ht="20" x14ac:dyDescent="0.2">
      <c r="A3" s="112" t="s">
        <v>117</v>
      </c>
      <c r="B3" s="49">
        <v>0</v>
      </c>
      <c r="C3" s="49">
        <v>0</v>
      </c>
      <c r="D3" s="49">
        <v>0</v>
      </c>
      <c r="E3" s="161" t="s">
        <v>118</v>
      </c>
      <c r="F3" s="162" t="s">
        <v>119</v>
      </c>
    </row>
    <row r="4" spans="1:6" ht="81" customHeight="1" x14ac:dyDescent="0.2">
      <c r="A4" s="113" t="s">
        <v>120</v>
      </c>
      <c r="B4" s="48">
        <v>6</v>
      </c>
      <c r="C4" s="48">
        <v>6</v>
      </c>
      <c r="D4" s="48">
        <v>6</v>
      </c>
      <c r="E4" s="217"/>
      <c r="F4" s="216"/>
    </row>
    <row r="5" spans="1:6" ht="20" x14ac:dyDescent="0.2">
      <c r="A5" s="113" t="s">
        <v>121</v>
      </c>
      <c r="B5" s="48" t="s">
        <v>49</v>
      </c>
      <c r="C5" s="48" t="s">
        <v>49</v>
      </c>
      <c r="D5" s="48" t="s">
        <v>49</v>
      </c>
      <c r="E5" s="217"/>
      <c r="F5" s="216"/>
    </row>
    <row r="6" spans="1:6" ht="19" x14ac:dyDescent="0.2">
      <c r="A6" s="137" t="s">
        <v>50</v>
      </c>
      <c r="B6" s="49">
        <v>0</v>
      </c>
      <c r="C6" s="50">
        <v>6</v>
      </c>
      <c r="D6" s="50">
        <v>6</v>
      </c>
      <c r="E6" s="217"/>
      <c r="F6" s="216"/>
    </row>
    <row r="7" spans="1:6" ht="34" customHeight="1" thickBot="1" x14ac:dyDescent="0.25">
      <c r="A7" s="115"/>
      <c r="B7" s="51"/>
      <c r="C7" s="51"/>
      <c r="D7" s="51"/>
      <c r="E7" s="217"/>
      <c r="F7" s="216"/>
    </row>
    <row r="8" spans="1:6" ht="30" customHeight="1" thickBot="1" x14ac:dyDescent="0.25">
      <c r="A8" s="204" t="s">
        <v>122</v>
      </c>
      <c r="B8" s="205"/>
      <c r="C8" s="205"/>
      <c r="D8" s="206"/>
    </row>
    <row r="9" spans="1:6" ht="74" customHeight="1" x14ac:dyDescent="0.2">
      <c r="A9" s="112" t="s">
        <v>123</v>
      </c>
      <c r="B9" s="49">
        <v>0</v>
      </c>
      <c r="C9" s="49">
        <v>0</v>
      </c>
      <c r="D9" s="49">
        <v>0</v>
      </c>
      <c r="E9" s="217" t="s">
        <v>124</v>
      </c>
      <c r="F9" s="216"/>
    </row>
    <row r="10" spans="1:6" ht="104" customHeight="1" x14ac:dyDescent="0.2">
      <c r="A10" s="116" t="s">
        <v>125</v>
      </c>
      <c r="B10" s="48">
        <v>3</v>
      </c>
      <c r="C10" s="48">
        <v>3</v>
      </c>
      <c r="D10" s="48">
        <v>3</v>
      </c>
      <c r="E10" s="217"/>
      <c r="F10" s="216"/>
    </row>
    <row r="11" spans="1:6" ht="60" x14ac:dyDescent="0.2">
      <c r="A11" s="113" t="s">
        <v>126</v>
      </c>
      <c r="B11" s="48">
        <v>6</v>
      </c>
      <c r="C11" s="48">
        <v>6</v>
      </c>
      <c r="D11" s="48">
        <v>6</v>
      </c>
      <c r="E11" s="217"/>
      <c r="F11" s="216"/>
    </row>
    <row r="12" spans="1:6" ht="20" x14ac:dyDescent="0.2">
      <c r="A12" s="113" t="s">
        <v>127</v>
      </c>
      <c r="B12" s="48" t="s">
        <v>49</v>
      </c>
      <c r="C12" s="48" t="s">
        <v>49</v>
      </c>
      <c r="D12" s="48" t="s">
        <v>49</v>
      </c>
      <c r="E12" s="217"/>
      <c r="F12" s="216"/>
    </row>
    <row r="13" spans="1:6" ht="24" customHeight="1" x14ac:dyDescent="0.2">
      <c r="A13" s="137" t="s">
        <v>50</v>
      </c>
      <c r="B13" s="49">
        <v>6</v>
      </c>
      <c r="C13" s="49">
        <v>6</v>
      </c>
      <c r="D13" s="49">
        <v>6</v>
      </c>
      <c r="E13" s="217"/>
      <c r="F13" s="216"/>
    </row>
    <row r="14" spans="1:6" ht="59" customHeight="1" thickBot="1" x14ac:dyDescent="0.25">
      <c r="A14" s="52"/>
      <c r="B14" s="51"/>
      <c r="C14" s="51"/>
      <c r="D14" s="51"/>
      <c r="E14" s="217"/>
      <c r="F14" s="216"/>
    </row>
    <row r="15" spans="1:6" ht="30" customHeight="1" thickBot="1" x14ac:dyDescent="0.25">
      <c r="A15" s="193" t="s">
        <v>128</v>
      </c>
      <c r="B15" s="194"/>
      <c r="C15" s="194"/>
      <c r="D15" s="195"/>
    </row>
    <row r="16" spans="1:6" ht="35" customHeight="1" x14ac:dyDescent="0.2">
      <c r="A16" s="112" t="s">
        <v>129</v>
      </c>
      <c r="B16" s="49">
        <v>0</v>
      </c>
      <c r="C16" s="49">
        <v>0</v>
      </c>
      <c r="D16" s="49">
        <v>0</v>
      </c>
      <c r="E16" s="217" t="s">
        <v>130</v>
      </c>
      <c r="F16" s="218" t="s">
        <v>131</v>
      </c>
    </row>
    <row r="17" spans="1:6" ht="79" customHeight="1" x14ac:dyDescent="0.2">
      <c r="A17" s="116" t="s">
        <v>132</v>
      </c>
      <c r="B17" s="48">
        <v>3</v>
      </c>
      <c r="C17" s="48">
        <v>3</v>
      </c>
      <c r="D17" s="48">
        <v>3</v>
      </c>
      <c r="E17" s="217"/>
      <c r="F17" s="216"/>
    </row>
    <row r="18" spans="1:6" ht="20" x14ac:dyDescent="0.2">
      <c r="A18" s="113" t="s">
        <v>133</v>
      </c>
      <c r="B18" s="48" t="s">
        <v>49</v>
      </c>
      <c r="C18" s="48" t="s">
        <v>49</v>
      </c>
      <c r="D18" s="48" t="s">
        <v>49</v>
      </c>
      <c r="E18" s="217"/>
      <c r="F18" s="216"/>
    </row>
    <row r="19" spans="1:6" ht="19" x14ac:dyDescent="0.2">
      <c r="A19" s="137" t="s">
        <v>50</v>
      </c>
      <c r="B19" s="49">
        <v>3</v>
      </c>
      <c r="C19" s="49">
        <v>3</v>
      </c>
      <c r="D19" s="49">
        <v>3</v>
      </c>
      <c r="E19" s="217"/>
      <c r="F19" s="216"/>
    </row>
    <row r="20" spans="1:6" ht="20" thickBot="1" x14ac:dyDescent="0.25">
      <c r="A20" s="52"/>
      <c r="B20" s="51"/>
      <c r="C20" s="51"/>
      <c r="D20" s="51"/>
      <c r="E20" s="217"/>
      <c r="F20" s="216"/>
    </row>
    <row r="21" spans="1:6" ht="30" customHeight="1" thickBot="1" x14ac:dyDescent="0.25">
      <c r="A21" s="207" t="s">
        <v>134</v>
      </c>
      <c r="B21" s="208"/>
      <c r="C21" s="208"/>
      <c r="D21" s="209"/>
    </row>
    <row r="22" spans="1:6" ht="55" customHeight="1" x14ac:dyDescent="0.2">
      <c r="A22" s="117" t="s">
        <v>135</v>
      </c>
      <c r="B22" s="49">
        <v>0</v>
      </c>
      <c r="C22" s="49">
        <v>0</v>
      </c>
      <c r="D22" s="49">
        <v>0</v>
      </c>
      <c r="E22" s="217" t="s">
        <v>136</v>
      </c>
      <c r="F22" s="216" t="s">
        <v>137</v>
      </c>
    </row>
    <row r="23" spans="1:6" ht="60" x14ac:dyDescent="0.2">
      <c r="A23" s="116" t="s">
        <v>138</v>
      </c>
      <c r="B23" s="48">
        <v>1</v>
      </c>
      <c r="C23" s="48">
        <v>1</v>
      </c>
      <c r="D23" s="48">
        <v>1</v>
      </c>
      <c r="E23" s="217"/>
      <c r="F23" s="216"/>
    </row>
    <row r="24" spans="1:6" ht="89" customHeight="1" x14ac:dyDescent="0.2">
      <c r="A24" s="116" t="s">
        <v>139</v>
      </c>
      <c r="B24" s="48">
        <v>3</v>
      </c>
      <c r="C24" s="48">
        <v>3</v>
      </c>
      <c r="D24" s="48">
        <v>3</v>
      </c>
      <c r="E24" s="217"/>
      <c r="F24" s="216"/>
    </row>
    <row r="25" spans="1:6" ht="60" x14ac:dyDescent="0.2">
      <c r="A25" s="116" t="s">
        <v>140</v>
      </c>
      <c r="B25" s="30">
        <v>3</v>
      </c>
      <c r="C25" s="30">
        <v>3</v>
      </c>
      <c r="D25" s="30">
        <v>3</v>
      </c>
      <c r="E25" s="217"/>
      <c r="F25" s="216"/>
    </row>
    <row r="26" spans="1:6" ht="60" x14ac:dyDescent="0.2">
      <c r="A26" s="116" t="s">
        <v>141</v>
      </c>
      <c r="B26" s="48">
        <v>6</v>
      </c>
      <c r="C26" s="48">
        <v>6</v>
      </c>
      <c r="D26" s="48">
        <v>6</v>
      </c>
      <c r="E26" s="217"/>
      <c r="F26" s="216"/>
    </row>
    <row r="27" spans="1:6" ht="20" x14ac:dyDescent="0.2">
      <c r="A27" s="113" t="s">
        <v>142</v>
      </c>
      <c r="B27" s="48" t="s">
        <v>49</v>
      </c>
      <c r="C27" s="48" t="s">
        <v>49</v>
      </c>
      <c r="D27" s="48" t="s">
        <v>49</v>
      </c>
      <c r="E27" s="217"/>
      <c r="F27" s="216"/>
    </row>
    <row r="28" spans="1:6" ht="19" x14ac:dyDescent="0.2">
      <c r="A28" s="137" t="s">
        <v>50</v>
      </c>
      <c r="B28" s="48">
        <v>3</v>
      </c>
      <c r="C28" s="48">
        <v>3</v>
      </c>
      <c r="D28" s="48">
        <v>3</v>
      </c>
      <c r="E28" s="217"/>
      <c r="F28" s="216"/>
    </row>
    <row r="29" spans="1:6" ht="20" thickBot="1" x14ac:dyDescent="0.25">
      <c r="A29" s="196"/>
      <c r="B29" s="196"/>
      <c r="C29" s="196"/>
      <c r="D29" s="196"/>
      <c r="E29" s="217"/>
      <c r="F29" s="216"/>
    </row>
    <row r="30" spans="1:6" ht="30" customHeight="1" thickBot="1" x14ac:dyDescent="0.25">
      <c r="A30" s="210" t="s">
        <v>143</v>
      </c>
      <c r="B30" s="211"/>
      <c r="C30" s="211"/>
      <c r="D30" s="212"/>
    </row>
    <row r="31" spans="1:6" ht="33" customHeight="1" x14ac:dyDescent="0.2">
      <c r="A31" s="112" t="s">
        <v>144</v>
      </c>
      <c r="B31" s="49">
        <v>0</v>
      </c>
      <c r="C31" s="49">
        <v>0</v>
      </c>
      <c r="D31" s="49">
        <v>0</v>
      </c>
      <c r="E31" s="217" t="s">
        <v>145</v>
      </c>
      <c r="F31" s="216" t="s">
        <v>146</v>
      </c>
    </row>
    <row r="32" spans="1:6" ht="40" x14ac:dyDescent="0.2">
      <c r="A32" s="116" t="s">
        <v>147</v>
      </c>
      <c r="B32" s="48">
        <v>1</v>
      </c>
      <c r="C32" s="48">
        <v>1</v>
      </c>
      <c r="D32" s="48">
        <v>1</v>
      </c>
      <c r="E32" s="217"/>
      <c r="F32" s="216"/>
    </row>
    <row r="33" spans="1:6" ht="40" customHeight="1" x14ac:dyDescent="0.2">
      <c r="A33" s="113" t="s">
        <v>148</v>
      </c>
      <c r="B33" s="48">
        <v>3</v>
      </c>
      <c r="C33" s="48">
        <v>3</v>
      </c>
      <c r="D33" s="48">
        <v>3</v>
      </c>
      <c r="E33" s="217"/>
      <c r="F33" s="216"/>
    </row>
    <row r="34" spans="1:6" ht="40" customHeight="1" x14ac:dyDescent="0.2">
      <c r="A34" s="113" t="s">
        <v>149</v>
      </c>
      <c r="B34" s="48">
        <v>3</v>
      </c>
      <c r="C34" s="48">
        <v>3</v>
      </c>
      <c r="D34" s="48">
        <v>3</v>
      </c>
      <c r="E34" s="217"/>
      <c r="F34" s="216"/>
    </row>
    <row r="35" spans="1:6" ht="20" x14ac:dyDescent="0.2">
      <c r="A35" s="113" t="s">
        <v>150</v>
      </c>
      <c r="B35" s="48">
        <v>6</v>
      </c>
      <c r="C35" s="48">
        <v>6</v>
      </c>
      <c r="D35" s="48">
        <v>6</v>
      </c>
      <c r="E35" s="217"/>
      <c r="F35" s="216"/>
    </row>
    <row r="36" spans="1:6" ht="20" x14ac:dyDescent="0.2">
      <c r="A36" s="113" t="s">
        <v>151</v>
      </c>
      <c r="B36" s="48" t="s">
        <v>49</v>
      </c>
      <c r="C36" s="30" t="s">
        <v>49</v>
      </c>
      <c r="D36" s="30" t="s">
        <v>49</v>
      </c>
      <c r="E36" s="217"/>
      <c r="F36" s="216"/>
    </row>
    <row r="37" spans="1:6" ht="19" x14ac:dyDescent="0.2">
      <c r="A37" s="137" t="s">
        <v>50</v>
      </c>
      <c r="B37" s="48">
        <v>1</v>
      </c>
      <c r="C37" s="48">
        <v>1</v>
      </c>
      <c r="D37" s="48">
        <v>1</v>
      </c>
      <c r="E37" s="217"/>
      <c r="F37" s="216"/>
    </row>
    <row r="38" spans="1:6" ht="20" thickBot="1" x14ac:dyDescent="0.25">
      <c r="A38" s="52"/>
      <c r="B38" s="197"/>
      <c r="C38" s="197"/>
      <c r="D38" s="197"/>
      <c r="E38" s="217"/>
      <c r="F38" s="216"/>
    </row>
    <row r="39" spans="1:6" ht="30" customHeight="1" thickBot="1" x14ac:dyDescent="0.25">
      <c r="A39" s="213" t="s">
        <v>152</v>
      </c>
      <c r="B39" s="214"/>
      <c r="C39" s="214"/>
      <c r="D39" s="215"/>
    </row>
    <row r="40" spans="1:6" ht="38" customHeight="1" x14ac:dyDescent="0.2">
      <c r="A40" s="117" t="s">
        <v>153</v>
      </c>
      <c r="B40" s="50">
        <v>0</v>
      </c>
      <c r="C40" s="49">
        <v>0</v>
      </c>
      <c r="D40" s="49">
        <v>0</v>
      </c>
      <c r="E40" s="217" t="s">
        <v>154</v>
      </c>
      <c r="F40" s="216" t="s">
        <v>155</v>
      </c>
    </row>
    <row r="41" spans="1:6" ht="64" customHeight="1" x14ac:dyDescent="0.2">
      <c r="A41" s="116" t="s">
        <v>156</v>
      </c>
      <c r="B41" s="53">
        <v>1</v>
      </c>
      <c r="C41" s="48">
        <v>1</v>
      </c>
      <c r="D41" s="48">
        <v>1</v>
      </c>
      <c r="E41" s="217"/>
      <c r="F41" s="216"/>
    </row>
    <row r="42" spans="1:6" ht="40" x14ac:dyDescent="0.2">
      <c r="A42" s="116" t="s">
        <v>157</v>
      </c>
      <c r="B42" s="53">
        <v>3</v>
      </c>
      <c r="C42" s="48">
        <v>3</v>
      </c>
      <c r="D42" s="48">
        <v>3</v>
      </c>
      <c r="E42" s="217"/>
      <c r="F42" s="216"/>
    </row>
    <row r="43" spans="1:6" ht="40" x14ac:dyDescent="0.2">
      <c r="A43" s="116" t="s">
        <v>158</v>
      </c>
      <c r="B43" s="53">
        <v>6</v>
      </c>
      <c r="C43" s="48">
        <v>6</v>
      </c>
      <c r="D43" s="48">
        <v>6</v>
      </c>
      <c r="E43" s="217"/>
      <c r="F43" s="216"/>
    </row>
    <row r="44" spans="1:6" ht="20" x14ac:dyDescent="0.2">
      <c r="A44" s="116" t="s">
        <v>56</v>
      </c>
      <c r="B44" s="53" t="s">
        <v>49</v>
      </c>
      <c r="C44" s="48" t="s">
        <v>49</v>
      </c>
      <c r="D44" s="48" t="s">
        <v>49</v>
      </c>
      <c r="E44" s="217"/>
      <c r="F44" s="216"/>
    </row>
    <row r="45" spans="1:6" ht="19" x14ac:dyDescent="0.2">
      <c r="A45" s="137" t="s">
        <v>50</v>
      </c>
      <c r="B45" s="48">
        <v>3</v>
      </c>
      <c r="C45" s="48">
        <v>3</v>
      </c>
      <c r="D45" s="48">
        <v>3</v>
      </c>
      <c r="E45" s="217"/>
      <c r="F45" s="216"/>
    </row>
    <row r="46" spans="1:6" ht="37" customHeight="1" thickBot="1" x14ac:dyDescent="0.25">
      <c r="A46" s="54"/>
      <c r="B46" s="52"/>
      <c r="C46" s="52"/>
      <c r="D46" s="52"/>
      <c r="E46" s="217"/>
      <c r="F46" s="216"/>
    </row>
    <row r="47" spans="1:6" ht="30" customHeight="1" thickBot="1" x14ac:dyDescent="0.25">
      <c r="A47" s="198" t="s">
        <v>159</v>
      </c>
      <c r="B47" s="199"/>
      <c r="C47" s="199"/>
      <c r="D47" s="200"/>
    </row>
    <row r="48" spans="1:6" ht="100" customHeight="1" x14ac:dyDescent="0.2">
      <c r="A48" s="112" t="s">
        <v>160</v>
      </c>
      <c r="B48" s="49">
        <v>0</v>
      </c>
      <c r="C48" s="49">
        <v>0</v>
      </c>
      <c r="D48" s="49">
        <v>0</v>
      </c>
      <c r="E48" s="217" t="s">
        <v>161</v>
      </c>
      <c r="F48" s="216" t="s">
        <v>162</v>
      </c>
    </row>
    <row r="49" spans="1:6" ht="60" x14ac:dyDescent="0.2">
      <c r="A49" s="116" t="s">
        <v>163</v>
      </c>
      <c r="B49" s="48">
        <v>1</v>
      </c>
      <c r="C49" s="48">
        <v>1</v>
      </c>
      <c r="D49" s="48">
        <v>1</v>
      </c>
      <c r="E49" s="217"/>
      <c r="F49" s="216"/>
    </row>
    <row r="50" spans="1:6" ht="60" x14ac:dyDescent="0.2">
      <c r="A50" s="116" t="s">
        <v>164</v>
      </c>
      <c r="B50" s="48">
        <v>3</v>
      </c>
      <c r="C50" s="48">
        <v>3</v>
      </c>
      <c r="D50" s="48">
        <v>3</v>
      </c>
      <c r="E50" s="217"/>
      <c r="F50" s="216"/>
    </row>
    <row r="51" spans="1:6" ht="125" customHeight="1" x14ac:dyDescent="0.2">
      <c r="A51" s="116" t="s">
        <v>165</v>
      </c>
      <c r="B51" s="48">
        <v>6</v>
      </c>
      <c r="C51" s="48">
        <v>6</v>
      </c>
      <c r="D51" s="48">
        <v>6</v>
      </c>
      <c r="E51" s="217"/>
      <c r="F51" s="216"/>
    </row>
    <row r="52" spans="1:6" ht="20" x14ac:dyDescent="0.2">
      <c r="A52" s="113" t="s">
        <v>56</v>
      </c>
      <c r="B52" s="48" t="s">
        <v>49</v>
      </c>
      <c r="C52" s="48" t="s">
        <v>49</v>
      </c>
      <c r="D52" s="48" t="s">
        <v>49</v>
      </c>
      <c r="E52" s="217"/>
      <c r="F52" s="216"/>
    </row>
    <row r="53" spans="1:6" ht="19" x14ac:dyDescent="0.2">
      <c r="A53" s="137" t="s">
        <v>50</v>
      </c>
      <c r="B53" s="49">
        <v>6</v>
      </c>
      <c r="C53" s="49">
        <v>6</v>
      </c>
      <c r="D53" s="49">
        <v>6</v>
      </c>
      <c r="E53" s="217"/>
      <c r="F53" s="216"/>
    </row>
    <row r="54" spans="1:6" ht="20" thickBot="1" x14ac:dyDescent="0.25">
      <c r="A54" s="52"/>
      <c r="B54" s="51"/>
      <c r="C54" s="51"/>
      <c r="D54" s="51"/>
    </row>
    <row r="55" spans="1:6" ht="30" customHeight="1" thickBot="1" x14ac:dyDescent="0.25">
      <c r="A55" s="193" t="s">
        <v>166</v>
      </c>
      <c r="B55" s="194"/>
      <c r="C55" s="194"/>
      <c r="D55" s="195"/>
    </row>
    <row r="56" spans="1:6" ht="46" customHeight="1" x14ac:dyDescent="0.2">
      <c r="A56" s="112" t="s">
        <v>167</v>
      </c>
      <c r="B56" s="49">
        <v>0</v>
      </c>
      <c r="C56" s="49">
        <v>0</v>
      </c>
      <c r="D56" s="49">
        <v>0</v>
      </c>
      <c r="E56" s="217" t="s">
        <v>168</v>
      </c>
      <c r="F56" s="216" t="s">
        <v>169</v>
      </c>
    </row>
    <row r="57" spans="1:6" ht="56" customHeight="1" x14ac:dyDescent="0.2">
      <c r="A57" s="113" t="s">
        <v>170</v>
      </c>
      <c r="B57" s="48">
        <v>3</v>
      </c>
      <c r="C57" s="48">
        <v>3</v>
      </c>
      <c r="D57" s="48">
        <v>3</v>
      </c>
      <c r="E57" s="217"/>
      <c r="F57" s="216"/>
    </row>
    <row r="58" spans="1:6" ht="20" x14ac:dyDescent="0.2">
      <c r="A58" s="113" t="s">
        <v>133</v>
      </c>
      <c r="B58" s="48" t="s">
        <v>49</v>
      </c>
      <c r="C58" s="48" t="s">
        <v>49</v>
      </c>
      <c r="D58" s="48" t="s">
        <v>49</v>
      </c>
      <c r="E58" s="217"/>
      <c r="F58" s="216"/>
    </row>
    <row r="59" spans="1:6" ht="19" x14ac:dyDescent="0.2">
      <c r="A59" s="137" t="s">
        <v>50</v>
      </c>
      <c r="B59" s="49">
        <v>0</v>
      </c>
      <c r="C59" s="49">
        <v>0</v>
      </c>
      <c r="D59" s="49">
        <v>0</v>
      </c>
      <c r="E59" s="217"/>
      <c r="F59" s="216"/>
    </row>
    <row r="60" spans="1:6" ht="19" x14ac:dyDescent="0.2">
      <c r="B60" s="51"/>
      <c r="C60" s="51"/>
      <c r="D60" s="51"/>
      <c r="E60" s="217"/>
      <c r="F60" s="216"/>
    </row>
    <row r="61" spans="1:6" s="118" customFormat="1" ht="17" thickBot="1" x14ac:dyDescent="0.25">
      <c r="A61" s="19"/>
      <c r="B61" s="19"/>
      <c r="C61" s="19"/>
      <c r="D61" s="19"/>
    </row>
    <row r="62" spans="1:6" ht="30" customHeight="1" thickBot="1" x14ac:dyDescent="0.25">
      <c r="A62" s="193" t="s">
        <v>171</v>
      </c>
      <c r="B62" s="194"/>
      <c r="C62" s="194"/>
      <c r="D62" s="195"/>
    </row>
    <row r="63" spans="1:6" ht="37" customHeight="1" x14ac:dyDescent="0.2">
      <c r="A63" s="112" t="s">
        <v>172</v>
      </c>
      <c r="B63" s="49">
        <v>0</v>
      </c>
      <c r="C63" s="49">
        <v>0</v>
      </c>
      <c r="D63" s="88">
        <v>0</v>
      </c>
      <c r="E63" s="219" t="s">
        <v>173</v>
      </c>
      <c r="F63" s="216" t="s">
        <v>174</v>
      </c>
    </row>
    <row r="64" spans="1:6" ht="40" x14ac:dyDescent="0.2">
      <c r="A64" s="113" t="s">
        <v>175</v>
      </c>
      <c r="B64" s="48">
        <v>1</v>
      </c>
      <c r="C64" s="48">
        <v>1</v>
      </c>
      <c r="D64" s="55">
        <v>1</v>
      </c>
      <c r="E64" s="219"/>
      <c r="F64" s="216"/>
    </row>
    <row r="65" spans="1:6" ht="30" customHeight="1" x14ac:dyDescent="0.2">
      <c r="A65" s="113" t="s">
        <v>176</v>
      </c>
      <c r="B65" s="48">
        <v>3</v>
      </c>
      <c r="C65" s="48">
        <v>3</v>
      </c>
      <c r="D65" s="55">
        <v>3</v>
      </c>
      <c r="E65" s="219"/>
      <c r="F65" s="216"/>
    </row>
    <row r="66" spans="1:6" ht="47" customHeight="1" x14ac:dyDescent="0.2">
      <c r="A66" s="113" t="s">
        <v>177</v>
      </c>
      <c r="B66" s="48">
        <v>6</v>
      </c>
      <c r="C66" s="48">
        <v>6</v>
      </c>
      <c r="D66" s="55">
        <v>6</v>
      </c>
      <c r="E66" s="219"/>
      <c r="F66" s="216"/>
    </row>
    <row r="67" spans="1:6" ht="20" x14ac:dyDescent="0.2">
      <c r="A67" s="113" t="s">
        <v>178</v>
      </c>
      <c r="B67" s="48" t="s">
        <v>49</v>
      </c>
      <c r="C67" s="48" t="s">
        <v>49</v>
      </c>
      <c r="D67" s="48" t="s">
        <v>49</v>
      </c>
      <c r="E67" s="219"/>
      <c r="F67" s="216"/>
    </row>
    <row r="68" spans="1:6" ht="19" x14ac:dyDescent="0.2">
      <c r="A68" s="114" t="s">
        <v>50</v>
      </c>
      <c r="B68" s="48">
        <v>1</v>
      </c>
      <c r="C68" s="48">
        <v>1</v>
      </c>
      <c r="D68" s="48">
        <v>1</v>
      </c>
      <c r="E68" s="219"/>
      <c r="F68" s="216"/>
    </row>
    <row r="69" spans="1:6" ht="20" thickBot="1" x14ac:dyDescent="0.25">
      <c r="A69" s="52"/>
      <c r="B69" s="51"/>
      <c r="C69" s="51"/>
      <c r="D69" s="51"/>
      <c r="E69" s="219"/>
      <c r="F69" s="216"/>
    </row>
    <row r="70" spans="1:6" ht="30" customHeight="1" thickBot="1" x14ac:dyDescent="0.25">
      <c r="A70" s="198" t="s">
        <v>179</v>
      </c>
      <c r="B70" s="199"/>
      <c r="C70" s="199"/>
      <c r="D70" s="200"/>
    </row>
    <row r="71" spans="1:6" ht="33" customHeight="1" x14ac:dyDescent="0.2">
      <c r="A71" s="112" t="s">
        <v>180</v>
      </c>
      <c r="B71" s="49">
        <v>0</v>
      </c>
      <c r="C71" s="49">
        <v>0</v>
      </c>
      <c r="D71" s="49">
        <v>0</v>
      </c>
      <c r="E71" s="217" t="s">
        <v>181</v>
      </c>
      <c r="F71" s="216" t="s">
        <v>182</v>
      </c>
    </row>
    <row r="72" spans="1:6" ht="72" customHeight="1" x14ac:dyDescent="0.2">
      <c r="A72" s="113" t="s">
        <v>183</v>
      </c>
      <c r="B72" s="48">
        <v>1</v>
      </c>
      <c r="C72" s="48">
        <v>1</v>
      </c>
      <c r="D72" s="48">
        <v>1</v>
      </c>
      <c r="E72" s="217"/>
      <c r="F72" s="216"/>
    </row>
    <row r="73" spans="1:6" ht="60" customHeight="1" x14ac:dyDescent="0.2">
      <c r="A73" s="113" t="s">
        <v>184</v>
      </c>
      <c r="B73" s="48">
        <v>3</v>
      </c>
      <c r="C73" s="48">
        <v>3</v>
      </c>
      <c r="D73" s="48">
        <v>3</v>
      </c>
      <c r="E73" s="217"/>
      <c r="F73" s="216"/>
    </row>
    <row r="74" spans="1:6" ht="20" x14ac:dyDescent="0.2">
      <c r="A74" s="113" t="s">
        <v>127</v>
      </c>
      <c r="B74" s="48" t="s">
        <v>49</v>
      </c>
      <c r="C74" s="48" t="s">
        <v>49</v>
      </c>
      <c r="D74" s="48" t="s">
        <v>49</v>
      </c>
      <c r="E74" s="217"/>
      <c r="F74" s="216"/>
    </row>
    <row r="75" spans="1:6" ht="19" x14ac:dyDescent="0.2">
      <c r="A75" s="114" t="s">
        <v>50</v>
      </c>
      <c r="B75" s="48">
        <v>1</v>
      </c>
      <c r="C75" s="48">
        <v>1</v>
      </c>
      <c r="D75" s="48">
        <v>1</v>
      </c>
      <c r="E75" s="217"/>
      <c r="F75" s="216"/>
    </row>
    <row r="76" spans="1:6" ht="20" thickBot="1" x14ac:dyDescent="0.25">
      <c r="A76" s="115"/>
      <c r="B76" s="51"/>
      <c r="C76" s="51"/>
      <c r="D76" s="51"/>
      <c r="E76" s="217"/>
      <c r="F76" s="216"/>
    </row>
    <row r="77" spans="1:6" ht="30" customHeight="1" thickBot="1" x14ac:dyDescent="0.25">
      <c r="A77" s="193" t="s">
        <v>185</v>
      </c>
      <c r="B77" s="194"/>
      <c r="C77" s="194"/>
      <c r="D77" s="195"/>
    </row>
    <row r="78" spans="1:6" ht="57" customHeight="1" x14ac:dyDescent="0.2">
      <c r="A78" s="112" t="s">
        <v>186</v>
      </c>
      <c r="B78" s="49">
        <v>0</v>
      </c>
      <c r="C78" s="49">
        <v>0</v>
      </c>
      <c r="D78" s="49">
        <v>0</v>
      </c>
      <c r="E78" s="217" t="s">
        <v>187</v>
      </c>
      <c r="F78" s="216" t="s">
        <v>188</v>
      </c>
    </row>
    <row r="79" spans="1:6" ht="20" x14ac:dyDescent="0.2">
      <c r="A79" s="113" t="s">
        <v>189</v>
      </c>
      <c r="B79" s="48">
        <v>1</v>
      </c>
      <c r="C79" s="48">
        <v>1</v>
      </c>
      <c r="D79" s="48">
        <v>1</v>
      </c>
      <c r="E79" s="217"/>
      <c r="F79" s="216"/>
    </row>
    <row r="80" spans="1:6" ht="40" x14ac:dyDescent="0.2">
      <c r="A80" s="113" t="s">
        <v>190</v>
      </c>
      <c r="B80" s="48">
        <v>3</v>
      </c>
      <c r="C80" s="48">
        <v>3</v>
      </c>
      <c r="D80" s="48">
        <v>3</v>
      </c>
      <c r="E80" s="217"/>
      <c r="F80" s="216"/>
    </row>
    <row r="81" spans="1:6" ht="20" x14ac:dyDescent="0.2">
      <c r="A81" s="113" t="s">
        <v>191</v>
      </c>
      <c r="B81" s="48" t="s">
        <v>49</v>
      </c>
      <c r="C81" s="48" t="s">
        <v>49</v>
      </c>
      <c r="D81" s="48" t="s">
        <v>49</v>
      </c>
      <c r="E81" s="217"/>
      <c r="F81" s="216"/>
    </row>
    <row r="82" spans="1:6" ht="19" x14ac:dyDescent="0.2">
      <c r="A82" s="114" t="s">
        <v>50</v>
      </c>
      <c r="B82" s="49">
        <v>1</v>
      </c>
      <c r="C82" s="49">
        <v>1</v>
      </c>
      <c r="D82" s="49">
        <v>1</v>
      </c>
      <c r="E82" s="217"/>
      <c r="F82" s="216"/>
    </row>
    <row r="83" spans="1:6" ht="20" thickBot="1" x14ac:dyDescent="0.25">
      <c r="A83" s="115"/>
      <c r="B83" s="51"/>
      <c r="C83" s="51"/>
      <c r="D83" s="51"/>
      <c r="E83" s="217"/>
      <c r="F83" s="216"/>
    </row>
    <row r="84" spans="1:6" ht="30" customHeight="1" thickBot="1" x14ac:dyDescent="0.25">
      <c r="A84" s="190" t="s">
        <v>192</v>
      </c>
      <c r="B84" s="191"/>
      <c r="C84" s="191"/>
      <c r="D84" s="192"/>
    </row>
    <row r="85" spans="1:6" ht="38" customHeight="1" x14ac:dyDescent="0.2">
      <c r="A85" s="112" t="s">
        <v>193</v>
      </c>
      <c r="B85" s="49">
        <v>0</v>
      </c>
      <c r="C85" s="49">
        <v>0</v>
      </c>
      <c r="D85" s="49">
        <v>0</v>
      </c>
      <c r="E85" s="217" t="s">
        <v>194</v>
      </c>
      <c r="F85" s="216"/>
    </row>
    <row r="86" spans="1:6" ht="71" customHeight="1" x14ac:dyDescent="0.2">
      <c r="A86" s="113" t="s">
        <v>195</v>
      </c>
      <c r="B86" s="48">
        <v>1</v>
      </c>
      <c r="C86" s="48">
        <v>1</v>
      </c>
      <c r="D86" s="48">
        <v>1</v>
      </c>
      <c r="E86" s="217"/>
      <c r="F86" s="216"/>
    </row>
    <row r="87" spans="1:6" ht="40" x14ac:dyDescent="0.2">
      <c r="A87" s="113" t="s">
        <v>196</v>
      </c>
      <c r="B87" s="48">
        <v>3</v>
      </c>
      <c r="C87" s="48">
        <v>3</v>
      </c>
      <c r="D87" s="48">
        <v>3</v>
      </c>
      <c r="E87" s="217"/>
      <c r="F87" s="216"/>
    </row>
    <row r="88" spans="1:6" ht="20" x14ac:dyDescent="0.2">
      <c r="A88" s="113" t="s">
        <v>191</v>
      </c>
      <c r="B88" s="48" t="s">
        <v>49</v>
      </c>
      <c r="C88" s="48" t="s">
        <v>49</v>
      </c>
      <c r="D88" s="48" t="s">
        <v>49</v>
      </c>
      <c r="E88" s="217"/>
      <c r="F88" s="216"/>
    </row>
    <row r="89" spans="1:6" ht="19" x14ac:dyDescent="0.2">
      <c r="A89" s="114" t="s">
        <v>50</v>
      </c>
      <c r="B89" s="49">
        <v>0</v>
      </c>
      <c r="C89" s="49">
        <v>0</v>
      </c>
      <c r="D89" s="49">
        <v>0</v>
      </c>
      <c r="E89" s="217"/>
      <c r="F89" s="216"/>
    </row>
    <row r="90" spans="1:6" ht="19" x14ac:dyDescent="0.2">
      <c r="A90" s="119"/>
      <c r="B90" s="56"/>
      <c r="C90" s="56"/>
      <c r="D90" s="56"/>
      <c r="E90" s="217"/>
      <c r="F90" s="216"/>
    </row>
    <row r="91" spans="1:6" ht="30" customHeight="1" x14ac:dyDescent="0.2">
      <c r="A91" s="120" t="s">
        <v>110</v>
      </c>
      <c r="B91" s="57">
        <f>B6+B13+B19+B28+B37+B45+B53+B59+B68+B75+B82+B89</f>
        <v>25</v>
      </c>
      <c r="C91" s="57">
        <f>C6+C13+C19+C28+C37+C45+C53+C59+C68+C75+C82+C89</f>
        <v>31</v>
      </c>
      <c r="D91" s="57">
        <f>D6+D13+D19+D28+D37+D45+D53+D59+D68+D75+D82+D89</f>
        <v>31</v>
      </c>
      <c r="E91" s="20"/>
      <c r="F91" s="20"/>
    </row>
    <row r="92" spans="1:6" ht="19" x14ac:dyDescent="0.2">
      <c r="B92" s="58" t="str">
        <f>IF(B91&gt;=36,"H",IF(B91&lt;21,"L","M"))</f>
        <v>M</v>
      </c>
      <c r="C92" s="58" t="str">
        <f>IF(C91&gt;=36,"H",IF(C91&lt;21,"L","M"))</f>
        <v>M</v>
      </c>
      <c r="D92" s="58" t="str">
        <f>IF(D91&gt;=36,"H",IF(D91&lt;21,"L","M"))</f>
        <v>M</v>
      </c>
      <c r="E92" s="121" t="s">
        <v>91</v>
      </c>
    </row>
    <row r="94" spans="1:6" ht="79" customHeight="1" x14ac:dyDescent="0.2"/>
    <row r="97" spans="5:5" ht="18" x14ac:dyDescent="0.2">
      <c r="E97" s="121"/>
    </row>
  </sheetData>
  <mergeCells count="38">
    <mergeCell ref="E71:E76"/>
    <mergeCell ref="F71:F76"/>
    <mergeCell ref="E78:E83"/>
    <mergeCell ref="F78:F83"/>
    <mergeCell ref="E85:E90"/>
    <mergeCell ref="F85:F90"/>
    <mergeCell ref="E48:E53"/>
    <mergeCell ref="F48:F53"/>
    <mergeCell ref="E56:E60"/>
    <mergeCell ref="F56:F60"/>
    <mergeCell ref="F63:F69"/>
    <mergeCell ref="E63:E69"/>
    <mergeCell ref="F3:F7"/>
    <mergeCell ref="E3:E7"/>
    <mergeCell ref="E22:E29"/>
    <mergeCell ref="F22:F29"/>
    <mergeCell ref="F40:F46"/>
    <mergeCell ref="E31:E38"/>
    <mergeCell ref="F31:F38"/>
    <mergeCell ref="E16:E20"/>
    <mergeCell ref="F16:F20"/>
    <mergeCell ref="E40:E46"/>
    <mergeCell ref="E9:E14"/>
    <mergeCell ref="F9:F14"/>
    <mergeCell ref="A2:D2"/>
    <mergeCell ref="A8:D8"/>
    <mergeCell ref="A21:D21"/>
    <mergeCell ref="A30:D30"/>
    <mergeCell ref="A47:D47"/>
    <mergeCell ref="A39:D39"/>
    <mergeCell ref="A15:D15"/>
    <mergeCell ref="A84:D84"/>
    <mergeCell ref="A77:D77"/>
    <mergeCell ref="A29:D29"/>
    <mergeCell ref="B38:D38"/>
    <mergeCell ref="A55:D55"/>
    <mergeCell ref="A62:D62"/>
    <mergeCell ref="A70:D7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8564A-CBD0-9743-B98D-9DD09332218D}">
  <dimension ref="A1:D60"/>
  <sheetViews>
    <sheetView topLeftCell="A47" zoomScale="140" zoomScaleNormal="140" workbookViewId="0">
      <selection activeCell="C9" sqref="C9:C15"/>
    </sheetView>
  </sheetViews>
  <sheetFormatPr baseColWidth="10" defaultColWidth="10.83203125" defaultRowHeight="16" x14ac:dyDescent="0.2"/>
  <cols>
    <col min="1" max="1" width="65.6640625" style="1" customWidth="1"/>
    <col min="2" max="2" width="14.1640625" style="1" customWidth="1"/>
    <col min="3" max="3" width="43.1640625" style="1" customWidth="1"/>
    <col min="4" max="4" width="33.33203125" style="1" customWidth="1"/>
    <col min="5" max="16384" width="10.83203125" style="1"/>
  </cols>
  <sheetData>
    <row r="1" spans="1:4" ht="25" customHeight="1" thickBot="1" x14ac:dyDescent="0.25">
      <c r="A1" s="76" t="s">
        <v>197</v>
      </c>
      <c r="B1" s="46" t="s">
        <v>198</v>
      </c>
      <c r="C1"/>
    </row>
    <row r="2" spans="1:4" ht="30" customHeight="1" thickBot="1" x14ac:dyDescent="0.25">
      <c r="A2" s="220" t="s">
        <v>199</v>
      </c>
      <c r="B2" s="221"/>
      <c r="C2" s="70" t="s">
        <v>200</v>
      </c>
      <c r="D2" s="70" t="s">
        <v>201</v>
      </c>
    </row>
    <row r="3" spans="1:4" ht="20" customHeight="1" x14ac:dyDescent="0.2">
      <c r="A3" s="72" t="s">
        <v>202</v>
      </c>
      <c r="B3" s="36">
        <v>0</v>
      </c>
      <c r="C3" s="226" t="s">
        <v>203</v>
      </c>
      <c r="D3" s="227" t="s">
        <v>204</v>
      </c>
    </row>
    <row r="4" spans="1:4" ht="20" customHeight="1" x14ac:dyDescent="0.2">
      <c r="A4" s="29" t="s">
        <v>205</v>
      </c>
      <c r="B4" s="30">
        <v>6</v>
      </c>
      <c r="C4" s="226"/>
      <c r="D4" s="227"/>
    </row>
    <row r="5" spans="1:4" ht="37.5" customHeight="1" x14ac:dyDescent="0.2">
      <c r="A5" s="29" t="s">
        <v>206</v>
      </c>
      <c r="B5" s="30">
        <v>36</v>
      </c>
      <c r="C5" s="226"/>
      <c r="D5" s="227"/>
    </row>
    <row r="6" spans="1:4" ht="55" customHeight="1" x14ac:dyDescent="0.2">
      <c r="A6" s="29" t="s">
        <v>207</v>
      </c>
      <c r="B6" s="30" t="s">
        <v>49</v>
      </c>
      <c r="C6" s="226"/>
      <c r="D6" s="227"/>
    </row>
    <row r="7" spans="1:4" ht="110" customHeight="1" x14ac:dyDescent="0.2">
      <c r="A7" s="111" t="s">
        <v>208</v>
      </c>
      <c r="B7" s="30">
        <v>0</v>
      </c>
      <c r="C7" s="226"/>
      <c r="D7" s="227"/>
    </row>
    <row r="8" spans="1:4" ht="20" thickBot="1" x14ac:dyDescent="0.25">
      <c r="A8" s="42"/>
      <c r="B8" s="38"/>
      <c r="C8"/>
    </row>
    <row r="9" spans="1:4" ht="30" customHeight="1" thickBot="1" x14ac:dyDescent="0.25">
      <c r="A9" s="220" t="s">
        <v>209</v>
      </c>
      <c r="B9" s="221"/>
      <c r="C9" s="216" t="s">
        <v>304</v>
      </c>
      <c r="D9" s="228" t="s">
        <v>210</v>
      </c>
    </row>
    <row r="10" spans="1:4" ht="40" customHeight="1" x14ac:dyDescent="0.2">
      <c r="A10" s="72" t="s">
        <v>211</v>
      </c>
      <c r="B10" s="36">
        <v>0</v>
      </c>
      <c r="C10" s="217"/>
      <c r="D10" s="228"/>
    </row>
    <row r="11" spans="1:4" ht="40" x14ac:dyDescent="0.2">
      <c r="A11" s="29" t="s">
        <v>212</v>
      </c>
      <c r="B11" s="30">
        <v>3</v>
      </c>
      <c r="C11" s="217"/>
      <c r="D11" s="228"/>
    </row>
    <row r="12" spans="1:4" ht="76" customHeight="1" x14ac:dyDescent="0.2">
      <c r="A12" s="29" t="s">
        <v>213</v>
      </c>
      <c r="B12" s="30">
        <v>6</v>
      </c>
      <c r="C12" s="217"/>
      <c r="D12" s="228"/>
    </row>
    <row r="13" spans="1:4" ht="20" x14ac:dyDescent="0.2">
      <c r="A13" s="29" t="s">
        <v>214</v>
      </c>
      <c r="B13" s="30" t="s">
        <v>49</v>
      </c>
      <c r="C13" s="217"/>
      <c r="D13" s="228"/>
    </row>
    <row r="14" spans="1:4" ht="20" x14ac:dyDescent="0.2">
      <c r="A14" s="111" t="s">
        <v>208</v>
      </c>
      <c r="B14" s="30">
        <v>3</v>
      </c>
      <c r="C14" s="217"/>
      <c r="D14" s="228"/>
    </row>
    <row r="15" spans="1:4" ht="20" thickBot="1" x14ac:dyDescent="0.25">
      <c r="A15" s="42"/>
      <c r="B15" s="38"/>
      <c r="C15" s="217"/>
      <c r="D15" s="228"/>
    </row>
    <row r="16" spans="1:4" ht="30" customHeight="1" thickBot="1" x14ac:dyDescent="0.25">
      <c r="A16" s="222" t="s">
        <v>215</v>
      </c>
      <c r="B16" s="223"/>
      <c r="C16"/>
    </row>
    <row r="17" spans="1:4" ht="19" customHeight="1" x14ac:dyDescent="0.2">
      <c r="A17" s="72" t="s">
        <v>216</v>
      </c>
      <c r="B17" s="36">
        <v>0</v>
      </c>
      <c r="C17" s="229" t="s">
        <v>217</v>
      </c>
      <c r="D17" s="230"/>
    </row>
    <row r="18" spans="1:4" ht="20" x14ac:dyDescent="0.2">
      <c r="A18" s="29" t="s">
        <v>218</v>
      </c>
      <c r="B18" s="30">
        <v>1</v>
      </c>
      <c r="C18" s="229"/>
      <c r="D18" s="230"/>
    </row>
    <row r="19" spans="1:4" ht="20" x14ac:dyDescent="0.2">
      <c r="A19" s="29" t="s">
        <v>219</v>
      </c>
      <c r="B19" s="30">
        <v>3</v>
      </c>
      <c r="C19" s="229"/>
      <c r="D19" s="230"/>
    </row>
    <row r="20" spans="1:4" ht="20" x14ac:dyDescent="0.2">
      <c r="A20" s="29" t="s">
        <v>220</v>
      </c>
      <c r="B20" s="30" t="s">
        <v>49</v>
      </c>
      <c r="C20" s="229"/>
      <c r="D20" s="230"/>
    </row>
    <row r="21" spans="1:4" ht="20" x14ac:dyDescent="0.2">
      <c r="A21" s="111" t="s">
        <v>208</v>
      </c>
      <c r="B21" s="30">
        <v>0</v>
      </c>
      <c r="C21" s="229"/>
      <c r="D21" s="230"/>
    </row>
    <row r="22" spans="1:4" ht="17" thickBot="1" x14ac:dyDescent="0.25">
      <c r="A22"/>
      <c r="B22"/>
      <c r="C22" s="229"/>
      <c r="D22" s="230"/>
    </row>
    <row r="23" spans="1:4" ht="25" customHeight="1" thickBot="1" x14ac:dyDescent="0.25">
      <c r="A23" s="220" t="s">
        <v>221</v>
      </c>
      <c r="B23" s="221"/>
      <c r="C23"/>
      <c r="D23" s="125"/>
    </row>
    <row r="24" spans="1:4" ht="20" x14ac:dyDescent="0.2">
      <c r="A24" s="72" t="s">
        <v>222</v>
      </c>
      <c r="B24" s="36">
        <v>0</v>
      </c>
      <c r="C24" s="217" t="s">
        <v>299</v>
      </c>
      <c r="D24" s="216" t="s">
        <v>300</v>
      </c>
    </row>
    <row r="25" spans="1:4" ht="20" x14ac:dyDescent="0.2">
      <c r="A25" s="29" t="s">
        <v>223</v>
      </c>
      <c r="B25" s="30">
        <v>1</v>
      </c>
      <c r="C25" s="217"/>
      <c r="D25" s="216"/>
    </row>
    <row r="26" spans="1:4" ht="20" x14ac:dyDescent="0.2">
      <c r="A26" s="29" t="s">
        <v>224</v>
      </c>
      <c r="B26" s="30">
        <v>3</v>
      </c>
      <c r="C26" s="217"/>
      <c r="D26" s="216"/>
    </row>
    <row r="27" spans="1:4" ht="20" x14ac:dyDescent="0.2">
      <c r="A27" s="29" t="s">
        <v>225</v>
      </c>
      <c r="B27" s="30">
        <v>6</v>
      </c>
      <c r="C27" s="217"/>
      <c r="D27" s="216"/>
    </row>
    <row r="28" spans="1:4" ht="20" x14ac:dyDescent="0.2">
      <c r="A28" s="29" t="s">
        <v>48</v>
      </c>
      <c r="B28" s="30" t="s">
        <v>49</v>
      </c>
      <c r="C28" s="217"/>
      <c r="D28" s="216"/>
    </row>
    <row r="29" spans="1:4" ht="39" customHeight="1" x14ac:dyDescent="0.2">
      <c r="A29" s="111" t="s">
        <v>208</v>
      </c>
      <c r="B29" s="30">
        <v>6</v>
      </c>
      <c r="C29" s="217"/>
      <c r="D29" s="216"/>
    </row>
    <row r="30" spans="1:4" ht="20" thickBot="1" x14ac:dyDescent="0.25">
      <c r="A30" s="42"/>
      <c r="B30" s="38"/>
      <c r="C30"/>
    </row>
    <row r="31" spans="1:4" ht="30" customHeight="1" thickBot="1" x14ac:dyDescent="0.25">
      <c r="A31" s="220" t="s">
        <v>226</v>
      </c>
      <c r="B31" s="221"/>
      <c r="C31" s="216" t="s">
        <v>301</v>
      </c>
      <c r="D31" s="186" t="s">
        <v>296</v>
      </c>
    </row>
    <row r="32" spans="1:4" ht="20" x14ac:dyDescent="0.2">
      <c r="A32" s="72" t="s">
        <v>227</v>
      </c>
      <c r="B32" s="36">
        <v>1</v>
      </c>
      <c r="C32" s="217"/>
      <c r="D32" s="187"/>
    </row>
    <row r="33" spans="1:4" ht="20" x14ac:dyDescent="0.2">
      <c r="A33" s="29" t="s">
        <v>228</v>
      </c>
      <c r="B33" s="30">
        <v>3</v>
      </c>
      <c r="C33" s="217"/>
      <c r="D33" s="187"/>
    </row>
    <row r="34" spans="1:4" ht="20" x14ac:dyDescent="0.2">
      <c r="A34" s="29" t="s">
        <v>229</v>
      </c>
      <c r="B34" s="30">
        <v>6</v>
      </c>
      <c r="C34" s="217"/>
      <c r="D34" s="187"/>
    </row>
    <row r="35" spans="1:4" ht="20" x14ac:dyDescent="0.2">
      <c r="A35" s="29" t="s">
        <v>220</v>
      </c>
      <c r="B35" s="30" t="s">
        <v>49</v>
      </c>
      <c r="C35" s="217"/>
      <c r="D35" s="187"/>
    </row>
    <row r="36" spans="1:4" ht="20" x14ac:dyDescent="0.2">
      <c r="A36" s="111" t="s">
        <v>208</v>
      </c>
      <c r="B36" s="30">
        <v>6</v>
      </c>
      <c r="C36" s="217"/>
      <c r="D36" s="187"/>
    </row>
    <row r="37" spans="1:4" ht="20" thickBot="1" x14ac:dyDescent="0.25">
      <c r="A37" s="42"/>
      <c r="B37" s="38"/>
      <c r="C37"/>
    </row>
    <row r="38" spans="1:4" ht="30" customHeight="1" thickBot="1" x14ac:dyDescent="0.25">
      <c r="A38" s="220" t="s">
        <v>230</v>
      </c>
      <c r="B38" s="221"/>
      <c r="C38" s="216" t="s">
        <v>302</v>
      </c>
      <c r="D38" s="224"/>
    </row>
    <row r="39" spans="1:4" ht="20" x14ac:dyDescent="0.2">
      <c r="A39" s="72" t="s">
        <v>231</v>
      </c>
      <c r="B39" s="36">
        <v>0</v>
      </c>
      <c r="C39" s="217"/>
      <c r="D39" s="224"/>
    </row>
    <row r="40" spans="1:4" ht="20" x14ac:dyDescent="0.2">
      <c r="A40" s="29" t="s">
        <v>232</v>
      </c>
      <c r="B40" s="30">
        <v>3</v>
      </c>
      <c r="C40" s="217"/>
      <c r="D40" s="224"/>
    </row>
    <row r="41" spans="1:4" ht="20" x14ac:dyDescent="0.2">
      <c r="A41" s="29" t="s">
        <v>233</v>
      </c>
      <c r="B41" s="30" t="s">
        <v>49</v>
      </c>
      <c r="C41" s="217"/>
      <c r="D41" s="224"/>
    </row>
    <row r="42" spans="1:4" ht="20" x14ac:dyDescent="0.2">
      <c r="A42" s="111" t="s">
        <v>208</v>
      </c>
      <c r="B42" s="30">
        <v>3</v>
      </c>
      <c r="C42" s="217"/>
      <c r="D42" s="224"/>
    </row>
    <row r="43" spans="1:4" ht="20" thickBot="1" x14ac:dyDescent="0.3">
      <c r="A43" s="31"/>
      <c r="B43" s="38"/>
      <c r="C43" s="20"/>
    </row>
    <row r="44" spans="1:4" ht="30" customHeight="1" thickBot="1" x14ac:dyDescent="0.25">
      <c r="A44" s="220" t="s">
        <v>234</v>
      </c>
      <c r="B44" s="221"/>
      <c r="C44" s="216"/>
      <c r="D44" s="224"/>
    </row>
    <row r="45" spans="1:4" ht="20" x14ac:dyDescent="0.2">
      <c r="A45" s="72" t="s">
        <v>235</v>
      </c>
      <c r="B45" s="36">
        <v>0</v>
      </c>
      <c r="C45" s="217"/>
      <c r="D45" s="224"/>
    </row>
    <row r="46" spans="1:4" ht="40" customHeight="1" x14ac:dyDescent="0.2">
      <c r="A46" s="29" t="s">
        <v>236</v>
      </c>
      <c r="B46" s="30">
        <v>1</v>
      </c>
      <c r="C46" s="217"/>
      <c r="D46" s="224"/>
    </row>
    <row r="47" spans="1:4" ht="40" x14ac:dyDescent="0.2">
      <c r="A47" s="29" t="s">
        <v>237</v>
      </c>
      <c r="B47" s="30">
        <v>3</v>
      </c>
      <c r="C47" s="217"/>
      <c r="D47" s="224"/>
    </row>
    <row r="48" spans="1:4" ht="20" x14ac:dyDescent="0.2">
      <c r="A48" s="29" t="s">
        <v>214</v>
      </c>
      <c r="B48" s="30" t="s">
        <v>49</v>
      </c>
      <c r="C48" s="217"/>
      <c r="D48" s="224"/>
    </row>
    <row r="49" spans="1:4" ht="20" x14ac:dyDescent="0.2">
      <c r="A49" s="111" t="s">
        <v>208</v>
      </c>
      <c r="B49" s="30">
        <v>0</v>
      </c>
      <c r="C49" s="217"/>
      <c r="D49" s="224"/>
    </row>
    <row r="50" spans="1:4" ht="17" thickBot="1" x14ac:dyDescent="0.25">
      <c r="A50"/>
      <c r="B50"/>
      <c r="C50"/>
    </row>
    <row r="51" spans="1:4" ht="30" customHeight="1" thickBot="1" x14ac:dyDescent="0.25">
      <c r="A51" s="157" t="s">
        <v>238</v>
      </c>
      <c r="B51" s="159"/>
      <c r="C51"/>
    </row>
    <row r="52" spans="1:4" ht="20" x14ac:dyDescent="0.2">
      <c r="A52" s="72" t="s">
        <v>239</v>
      </c>
      <c r="B52" s="36">
        <v>0</v>
      </c>
      <c r="C52" s="225" t="s">
        <v>303</v>
      </c>
      <c r="D52" s="224"/>
    </row>
    <row r="53" spans="1:4" ht="40" customHeight="1" x14ac:dyDescent="0.2">
      <c r="A53" s="29" t="s">
        <v>240</v>
      </c>
      <c r="B53" s="30">
        <v>3</v>
      </c>
      <c r="C53" s="225"/>
      <c r="D53" s="224"/>
    </row>
    <row r="54" spans="1:4" ht="20" x14ac:dyDescent="0.2">
      <c r="A54" s="29" t="s">
        <v>233</v>
      </c>
      <c r="B54" s="30" t="s">
        <v>49</v>
      </c>
      <c r="C54" s="225"/>
      <c r="D54" s="224"/>
    </row>
    <row r="55" spans="1:4" ht="20" x14ac:dyDescent="0.2">
      <c r="A55" s="111" t="s">
        <v>208</v>
      </c>
      <c r="B55" s="30">
        <v>0</v>
      </c>
      <c r="C55" s="225"/>
      <c r="D55" s="224"/>
    </row>
    <row r="56" spans="1:4" ht="20" thickBot="1" x14ac:dyDescent="0.25">
      <c r="A56" s="166"/>
      <c r="B56" s="166"/>
      <c r="C56"/>
    </row>
    <row r="57" spans="1:4" ht="30" customHeight="1" thickBot="1" x14ac:dyDescent="0.25">
      <c r="A57" s="73" t="s">
        <v>241</v>
      </c>
      <c r="B57" s="74">
        <f>SUM(B55,B49,B42,B36,B29,B21,B14,B7)</f>
        <v>18</v>
      </c>
      <c r="C57"/>
    </row>
    <row r="58" spans="1:4" ht="20" thickBot="1" x14ac:dyDescent="0.3">
      <c r="A58" s="59"/>
      <c r="B58" s="75" t="str">
        <f>IF(B57&lt;22, "L","H")</f>
        <v>L</v>
      </c>
      <c r="C58" s="44" t="s">
        <v>91</v>
      </c>
    </row>
    <row r="59" spans="1:4" x14ac:dyDescent="0.2">
      <c r="A59"/>
      <c r="B59"/>
      <c r="C59"/>
    </row>
    <row r="60" spans="1:4" x14ac:dyDescent="0.2">
      <c r="A60"/>
      <c r="B60"/>
      <c r="C60"/>
    </row>
  </sheetData>
  <mergeCells count="25">
    <mergeCell ref="D38:D42"/>
    <mergeCell ref="D44:D49"/>
    <mergeCell ref="D52:D55"/>
    <mergeCell ref="C52:C55"/>
    <mergeCell ref="C3:C7"/>
    <mergeCell ref="D3:D7"/>
    <mergeCell ref="C9:C15"/>
    <mergeCell ref="D9:D15"/>
    <mergeCell ref="C31:C36"/>
    <mergeCell ref="C24:C29"/>
    <mergeCell ref="D24:D29"/>
    <mergeCell ref="C17:C22"/>
    <mergeCell ref="D17:D22"/>
    <mergeCell ref="D31:D36"/>
    <mergeCell ref="A56:B56"/>
    <mergeCell ref="A38:B38"/>
    <mergeCell ref="A51:B51"/>
    <mergeCell ref="A44:B44"/>
    <mergeCell ref="C44:C49"/>
    <mergeCell ref="C38:C42"/>
    <mergeCell ref="A2:B2"/>
    <mergeCell ref="A9:B9"/>
    <mergeCell ref="A16:B16"/>
    <mergeCell ref="A31:B31"/>
    <mergeCell ref="A23:B23"/>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7855-4DE7-A148-B756-22B2A4A42FB4}">
  <dimension ref="A1:L26"/>
  <sheetViews>
    <sheetView zoomScale="121" zoomScaleNormal="121" workbookViewId="0">
      <selection activeCell="K10" sqref="K10"/>
    </sheetView>
  </sheetViews>
  <sheetFormatPr baseColWidth="10" defaultColWidth="10.83203125" defaultRowHeight="16" x14ac:dyDescent="0.2"/>
  <cols>
    <col min="1" max="2" width="10.83203125" style="19"/>
    <col min="3" max="3" width="40.5" style="20" customWidth="1"/>
    <col min="4" max="4" width="17.6640625" style="21" customWidth="1"/>
    <col min="5" max="5" width="10.83203125" style="19"/>
    <col min="6" max="6" width="21.83203125" style="19" customWidth="1"/>
    <col min="7" max="11" width="10.83203125" style="19"/>
    <col min="12" max="12" width="10.83203125" style="18"/>
    <col min="13" max="16384" width="10.83203125" style="19"/>
  </cols>
  <sheetData>
    <row r="1" spans="1:12" ht="17" x14ac:dyDescent="0.2">
      <c r="C1" s="20" t="s">
        <v>242</v>
      </c>
      <c r="F1" s="19" t="s">
        <v>243</v>
      </c>
    </row>
    <row r="2" spans="1:12" ht="20" customHeight="1" x14ac:dyDescent="0.2">
      <c r="A2" s="232" t="s">
        <v>244</v>
      </c>
      <c r="B2" s="233" t="s">
        <v>245</v>
      </c>
      <c r="C2" s="95" t="s">
        <v>246</v>
      </c>
      <c r="E2" s="235" t="s">
        <v>244</v>
      </c>
      <c r="F2" s="110" t="s">
        <v>247</v>
      </c>
    </row>
    <row r="3" spans="1:12" ht="20" customHeight="1" x14ac:dyDescent="0.2">
      <c r="A3" s="232"/>
      <c r="B3" s="232"/>
      <c r="C3" s="20" t="s">
        <v>248</v>
      </c>
      <c r="E3" s="232"/>
      <c r="F3" s="19" t="s">
        <v>249</v>
      </c>
    </row>
    <row r="4" spans="1:12" ht="20" customHeight="1" x14ac:dyDescent="0.2">
      <c r="A4" s="232"/>
      <c r="B4" s="232"/>
      <c r="C4" s="20" t="s">
        <v>250</v>
      </c>
      <c r="E4" s="232"/>
      <c r="F4" s="19" t="s">
        <v>251</v>
      </c>
    </row>
    <row r="5" spans="1:12" ht="20" customHeight="1" x14ac:dyDescent="0.2">
      <c r="A5" s="232"/>
      <c r="B5" s="236"/>
      <c r="C5" s="22" t="s">
        <v>252</v>
      </c>
      <c r="E5" s="232"/>
      <c r="F5" s="19" t="s">
        <v>253</v>
      </c>
    </row>
    <row r="6" spans="1:12" ht="20" customHeight="1" x14ac:dyDescent="0.2">
      <c r="A6" s="232"/>
      <c r="B6" s="237" t="s">
        <v>254</v>
      </c>
      <c r="C6" s="95" t="s">
        <v>255</v>
      </c>
      <c r="E6" s="236"/>
      <c r="F6" s="109" t="s">
        <v>256</v>
      </c>
    </row>
    <row r="7" spans="1:12" ht="20" customHeight="1" x14ac:dyDescent="0.2">
      <c r="A7" s="232"/>
      <c r="B7" s="238"/>
      <c r="C7" s="20" t="s">
        <v>257</v>
      </c>
      <c r="E7" s="105"/>
    </row>
    <row r="8" spans="1:12" ht="35" customHeight="1" x14ac:dyDescent="0.2">
      <c r="A8" s="232"/>
      <c r="B8" s="239"/>
      <c r="C8" s="22" t="s">
        <v>258</v>
      </c>
      <c r="E8" s="235" t="s">
        <v>259</v>
      </c>
      <c r="F8" s="110" t="s">
        <v>260</v>
      </c>
    </row>
    <row r="9" spans="1:12" ht="35" customHeight="1" x14ac:dyDescent="0.2">
      <c r="A9" s="94"/>
      <c r="B9" s="233" t="s">
        <v>261</v>
      </c>
      <c r="C9" s="97" t="s">
        <v>262</v>
      </c>
      <c r="E9" s="232"/>
      <c r="F9" s="19" t="s">
        <v>263</v>
      </c>
    </row>
    <row r="10" spans="1:12" ht="35" customHeight="1" x14ac:dyDescent="0.2">
      <c r="A10" s="94"/>
      <c r="B10" s="234"/>
      <c r="C10" s="98" t="s">
        <v>264</v>
      </c>
      <c r="E10" s="232"/>
      <c r="F10" s="19" t="s">
        <v>265</v>
      </c>
      <c r="K10" s="18"/>
      <c r="L10" s="19"/>
    </row>
    <row r="11" spans="1:12" ht="35" customHeight="1" x14ac:dyDescent="0.2">
      <c r="A11" s="94"/>
      <c r="B11" s="96"/>
      <c r="E11" s="232"/>
      <c r="F11" s="19" t="s">
        <v>266</v>
      </c>
    </row>
    <row r="12" spans="1:12" ht="20" customHeight="1" x14ac:dyDescent="0.2">
      <c r="A12" s="232" t="s">
        <v>259</v>
      </c>
      <c r="B12" s="233" t="s">
        <v>267</v>
      </c>
      <c r="C12" s="95" t="s">
        <v>268</v>
      </c>
      <c r="E12" s="232"/>
      <c r="F12" s="19" t="s">
        <v>269</v>
      </c>
    </row>
    <row r="13" spans="1:12" ht="20" customHeight="1" x14ac:dyDescent="0.2">
      <c r="A13" s="232"/>
      <c r="B13" s="240"/>
      <c r="C13" s="20" t="s">
        <v>270</v>
      </c>
      <c r="E13" s="236"/>
      <c r="F13" s="109" t="s">
        <v>271</v>
      </c>
    </row>
    <row r="14" spans="1:12" ht="20" customHeight="1" x14ac:dyDescent="0.2">
      <c r="A14" s="232"/>
      <c r="B14" s="240"/>
      <c r="C14" s="20" t="s">
        <v>272</v>
      </c>
      <c r="E14" s="105"/>
    </row>
    <row r="15" spans="1:12" ht="20" customHeight="1" x14ac:dyDescent="0.2">
      <c r="A15" s="232"/>
      <c r="B15" s="240"/>
      <c r="C15" s="20" t="s">
        <v>273</v>
      </c>
    </row>
    <row r="16" spans="1:12" ht="20" customHeight="1" x14ac:dyDescent="0.2">
      <c r="A16" s="232"/>
      <c r="B16" s="240"/>
      <c r="C16" s="20" t="s">
        <v>274</v>
      </c>
    </row>
    <row r="17" spans="1:5" ht="35" customHeight="1" x14ac:dyDescent="0.2">
      <c r="A17" s="232"/>
      <c r="B17" s="234"/>
      <c r="C17" s="22" t="s">
        <v>275</v>
      </c>
    </row>
    <row r="18" spans="1:5" ht="61" customHeight="1" x14ac:dyDescent="0.2">
      <c r="A18" s="232"/>
      <c r="B18" s="106" t="s">
        <v>261</v>
      </c>
      <c r="C18" s="107" t="s">
        <v>276</v>
      </c>
    </row>
    <row r="19" spans="1:5" ht="20" customHeight="1" x14ac:dyDescent="0.2"/>
    <row r="20" spans="1:5" ht="20" customHeight="1" x14ac:dyDescent="0.2"/>
    <row r="21" spans="1:5" ht="20" customHeight="1" x14ac:dyDescent="0.2">
      <c r="A21" s="231" t="s">
        <v>277</v>
      </c>
      <c r="B21" s="233" t="s">
        <v>278</v>
      </c>
      <c r="C21" s="97" t="s">
        <v>279</v>
      </c>
      <c r="E21" s="108"/>
    </row>
    <row r="22" spans="1:5" ht="20" customHeight="1" x14ac:dyDescent="0.2">
      <c r="A22" s="231"/>
      <c r="B22" s="240"/>
      <c r="C22" s="20" t="s">
        <v>280</v>
      </c>
      <c r="E22" s="108"/>
    </row>
    <row r="23" spans="1:5" ht="20" customHeight="1" x14ac:dyDescent="0.2">
      <c r="A23" s="231"/>
      <c r="B23" s="240"/>
      <c r="C23" s="20" t="s">
        <v>281</v>
      </c>
      <c r="E23" s="108"/>
    </row>
    <row r="24" spans="1:5" ht="20" customHeight="1" x14ac:dyDescent="0.2">
      <c r="A24" s="231"/>
      <c r="B24" s="240"/>
      <c r="C24" s="20" t="s">
        <v>282</v>
      </c>
      <c r="E24" s="108"/>
    </row>
    <row r="25" spans="1:5" ht="18" customHeight="1" x14ac:dyDescent="0.2">
      <c r="A25" s="231"/>
      <c r="B25" s="240"/>
      <c r="C25" s="20" t="s">
        <v>283</v>
      </c>
      <c r="E25" s="108"/>
    </row>
    <row r="26" spans="1:5" ht="17" x14ac:dyDescent="0.2">
      <c r="A26" s="231"/>
      <c r="B26" s="240"/>
      <c r="C26" s="22" t="s">
        <v>284</v>
      </c>
      <c r="E26" s="108"/>
    </row>
  </sheetData>
  <mergeCells count="10">
    <mergeCell ref="A21:A26"/>
    <mergeCell ref="A2:A8"/>
    <mergeCell ref="A12:A18"/>
    <mergeCell ref="B9:B10"/>
    <mergeCell ref="E2:E6"/>
    <mergeCell ref="E8:E13"/>
    <mergeCell ref="B2:B5"/>
    <mergeCell ref="B6:B8"/>
    <mergeCell ref="B12:B17"/>
    <mergeCell ref="B21:B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FEE2-2672-40A3-8AF5-1B93F27C2F95}">
  <dimension ref="A1:H38"/>
  <sheetViews>
    <sheetView topLeftCell="A6" workbookViewId="0">
      <selection activeCell="G1" sqref="G1:H1048576"/>
    </sheetView>
  </sheetViews>
  <sheetFormatPr baseColWidth="10" defaultColWidth="8.83203125" defaultRowHeight="19" x14ac:dyDescent="0.25"/>
  <cols>
    <col min="1" max="1" width="13.5" customWidth="1"/>
    <col min="2" max="2" width="16.83203125" customWidth="1"/>
    <col min="3" max="3" width="13.83203125" customWidth="1"/>
    <col min="4" max="4" width="17.83203125" customWidth="1"/>
    <col min="5" max="5" width="13.5" customWidth="1"/>
    <col min="6" max="6" width="30.5" bestFit="1" customWidth="1"/>
    <col min="7" max="7" width="31" style="2" bestFit="1" customWidth="1"/>
    <col min="8" max="8" width="16.83203125" style="2" bestFit="1" customWidth="1"/>
  </cols>
  <sheetData>
    <row r="1" spans="1:8" x14ac:dyDescent="0.2">
      <c r="A1" s="92" t="s">
        <v>4</v>
      </c>
      <c r="B1" s="92" t="s">
        <v>5</v>
      </c>
      <c r="C1" s="92" t="s">
        <v>6</v>
      </c>
      <c r="D1" s="92" t="s">
        <v>7</v>
      </c>
      <c r="E1" s="92" t="s">
        <v>285</v>
      </c>
      <c r="F1" s="92" t="s">
        <v>8</v>
      </c>
      <c r="G1" s="92" t="s">
        <v>8</v>
      </c>
      <c r="H1" s="130" t="s">
        <v>9</v>
      </c>
    </row>
    <row r="2" spans="1:8" x14ac:dyDescent="0.2">
      <c r="A2" s="104" t="s">
        <v>12</v>
      </c>
      <c r="B2" s="104" t="s">
        <v>12</v>
      </c>
      <c r="C2" s="104" t="s">
        <v>12</v>
      </c>
      <c r="D2" s="104" t="s">
        <v>12</v>
      </c>
      <c r="E2" s="101" t="s">
        <v>286</v>
      </c>
      <c r="F2" s="101" t="s">
        <v>13</v>
      </c>
      <c r="G2" s="101" t="s">
        <v>13</v>
      </c>
      <c r="H2" s="126" t="s">
        <v>14</v>
      </c>
    </row>
    <row r="3" spans="1:8" x14ac:dyDescent="0.2">
      <c r="A3" s="104" t="s">
        <v>12</v>
      </c>
      <c r="B3" s="104" t="s">
        <v>12</v>
      </c>
      <c r="C3" s="104" t="s">
        <v>12</v>
      </c>
      <c r="D3" s="104" t="s">
        <v>17</v>
      </c>
      <c r="E3" s="101" t="s">
        <v>286</v>
      </c>
      <c r="F3" s="101" t="s">
        <v>13</v>
      </c>
      <c r="G3" s="101" t="s">
        <v>13</v>
      </c>
      <c r="H3" s="126" t="s">
        <v>14</v>
      </c>
    </row>
    <row r="4" spans="1:8" x14ac:dyDescent="0.2">
      <c r="A4" s="104" t="s">
        <v>12</v>
      </c>
      <c r="B4" s="104" t="s">
        <v>12</v>
      </c>
      <c r="C4" s="104" t="s">
        <v>20</v>
      </c>
      <c r="D4" s="104" t="s">
        <v>12</v>
      </c>
      <c r="E4" s="101" t="s">
        <v>286</v>
      </c>
      <c r="F4" s="101" t="s">
        <v>13</v>
      </c>
      <c r="G4" s="101" t="s">
        <v>13</v>
      </c>
      <c r="H4" s="126" t="s">
        <v>14</v>
      </c>
    </row>
    <row r="5" spans="1:8" x14ac:dyDescent="0.2">
      <c r="A5" s="104" t="s">
        <v>12</v>
      </c>
      <c r="B5" s="104" t="s">
        <v>12</v>
      </c>
      <c r="C5" s="104" t="s">
        <v>20</v>
      </c>
      <c r="D5" s="104" t="s">
        <v>17</v>
      </c>
      <c r="E5" s="101" t="s">
        <v>286</v>
      </c>
      <c r="F5" s="101" t="s">
        <v>13</v>
      </c>
      <c r="G5" s="101" t="s">
        <v>13</v>
      </c>
      <c r="H5" s="126" t="s">
        <v>14</v>
      </c>
    </row>
    <row r="6" spans="1:8" x14ac:dyDescent="0.2">
      <c r="A6" s="104" t="s">
        <v>12</v>
      </c>
      <c r="B6" s="104" t="s">
        <v>12</v>
      </c>
      <c r="C6" s="104" t="s">
        <v>17</v>
      </c>
      <c r="D6" s="104" t="s">
        <v>12</v>
      </c>
      <c r="E6" s="101" t="s">
        <v>286</v>
      </c>
      <c r="F6" s="101" t="s">
        <v>13</v>
      </c>
      <c r="G6" s="101" t="s">
        <v>13</v>
      </c>
      <c r="H6" s="126" t="s">
        <v>14</v>
      </c>
    </row>
    <row r="7" spans="1:8" x14ac:dyDescent="0.2">
      <c r="A7" s="104" t="s">
        <v>12</v>
      </c>
      <c r="B7" s="104" t="s">
        <v>12</v>
      </c>
      <c r="C7" s="104" t="s">
        <v>17</v>
      </c>
      <c r="D7" s="104" t="s">
        <v>17</v>
      </c>
      <c r="E7" s="101" t="s">
        <v>286</v>
      </c>
      <c r="F7" s="101" t="s">
        <v>13</v>
      </c>
      <c r="G7" s="101" t="s">
        <v>13</v>
      </c>
      <c r="H7" s="126" t="s">
        <v>14</v>
      </c>
    </row>
    <row r="8" spans="1:8" x14ac:dyDescent="0.2">
      <c r="A8" s="104" t="s">
        <v>12</v>
      </c>
      <c r="B8" s="104" t="s">
        <v>17</v>
      </c>
      <c r="C8" s="104" t="s">
        <v>12</v>
      </c>
      <c r="D8" s="104" t="s">
        <v>12</v>
      </c>
      <c r="E8" s="101" t="s">
        <v>286</v>
      </c>
      <c r="F8" s="101" t="s">
        <v>13</v>
      </c>
      <c r="G8" s="101" t="s">
        <v>13</v>
      </c>
      <c r="H8" s="126" t="s">
        <v>14</v>
      </c>
    </row>
    <row r="9" spans="1:8" x14ac:dyDescent="0.2">
      <c r="A9" s="104" t="s">
        <v>12</v>
      </c>
      <c r="B9" s="104" t="s">
        <v>17</v>
      </c>
      <c r="C9" s="104" t="s">
        <v>12</v>
      </c>
      <c r="D9" s="104" t="s">
        <v>17</v>
      </c>
      <c r="E9" s="101" t="s">
        <v>286</v>
      </c>
      <c r="F9" s="101" t="s">
        <v>13</v>
      </c>
      <c r="G9" s="101" t="s">
        <v>13</v>
      </c>
      <c r="H9" s="126" t="s">
        <v>14</v>
      </c>
    </row>
    <row r="10" spans="1:8" x14ac:dyDescent="0.2">
      <c r="A10" s="104" t="s">
        <v>12</v>
      </c>
      <c r="B10" s="104" t="s">
        <v>17</v>
      </c>
      <c r="C10" s="104" t="s">
        <v>20</v>
      </c>
      <c r="D10" s="104" t="s">
        <v>12</v>
      </c>
      <c r="E10" s="101" t="s">
        <v>286</v>
      </c>
      <c r="F10" s="101" t="s">
        <v>13</v>
      </c>
      <c r="G10" s="101" t="s">
        <v>13</v>
      </c>
      <c r="H10" s="126" t="s">
        <v>14</v>
      </c>
    </row>
    <row r="11" spans="1:8" x14ac:dyDescent="0.2">
      <c r="A11" s="104" t="s">
        <v>12</v>
      </c>
      <c r="B11" s="104" t="s">
        <v>17</v>
      </c>
      <c r="C11" s="104" t="s">
        <v>20</v>
      </c>
      <c r="D11" s="104" t="s">
        <v>17</v>
      </c>
      <c r="E11" s="101" t="s">
        <v>286</v>
      </c>
      <c r="F11" s="101" t="s">
        <v>13</v>
      </c>
      <c r="G11" s="101" t="s">
        <v>13</v>
      </c>
      <c r="H11" s="126" t="s">
        <v>14</v>
      </c>
    </row>
    <row r="12" spans="1:8" x14ac:dyDescent="0.2">
      <c r="A12" s="104" t="s">
        <v>12</v>
      </c>
      <c r="B12" s="104" t="s">
        <v>17</v>
      </c>
      <c r="C12" s="104" t="s">
        <v>17</v>
      </c>
      <c r="D12" s="104" t="s">
        <v>12</v>
      </c>
      <c r="E12" s="101" t="s">
        <v>287</v>
      </c>
      <c r="F12" s="101" t="s">
        <v>13</v>
      </c>
      <c r="G12" s="101" t="s">
        <v>13</v>
      </c>
      <c r="H12" s="126" t="s">
        <v>14</v>
      </c>
    </row>
    <row r="13" spans="1:8" x14ac:dyDescent="0.2">
      <c r="A13" s="104" t="s">
        <v>12</v>
      </c>
      <c r="B13" s="104" t="s">
        <v>17</v>
      </c>
      <c r="C13" s="104" t="s">
        <v>17</v>
      </c>
      <c r="D13" s="104" t="s">
        <v>17</v>
      </c>
      <c r="E13" s="101" t="s">
        <v>287</v>
      </c>
      <c r="F13" s="101" t="s">
        <v>13</v>
      </c>
      <c r="G13" s="101" t="s">
        <v>13</v>
      </c>
      <c r="H13" s="126" t="s">
        <v>14</v>
      </c>
    </row>
    <row r="14" spans="1:8" x14ac:dyDescent="0.2">
      <c r="A14" s="104" t="s">
        <v>20</v>
      </c>
      <c r="B14" s="104" t="s">
        <v>12</v>
      </c>
      <c r="C14" s="104" t="s">
        <v>12</v>
      </c>
      <c r="D14" s="104" t="s">
        <v>12</v>
      </c>
      <c r="E14" s="101" t="s">
        <v>286</v>
      </c>
      <c r="F14" s="101" t="s">
        <v>13</v>
      </c>
      <c r="G14" s="101" t="s">
        <v>13</v>
      </c>
      <c r="H14" s="126" t="s">
        <v>14</v>
      </c>
    </row>
    <row r="15" spans="1:8" x14ac:dyDescent="0.2">
      <c r="A15" s="104" t="s">
        <v>20</v>
      </c>
      <c r="B15" s="104" t="s">
        <v>12</v>
      </c>
      <c r="C15" s="104" t="s">
        <v>12</v>
      </c>
      <c r="D15" s="104" t="s">
        <v>17</v>
      </c>
      <c r="E15" s="101" t="s">
        <v>286</v>
      </c>
      <c r="F15" s="101" t="s">
        <v>13</v>
      </c>
      <c r="G15" s="101" t="s">
        <v>13</v>
      </c>
      <c r="H15" s="126" t="s">
        <v>14</v>
      </c>
    </row>
    <row r="16" spans="1:8" x14ac:dyDescent="0.2">
      <c r="A16" s="104" t="s">
        <v>20</v>
      </c>
      <c r="B16" s="104" t="s">
        <v>12</v>
      </c>
      <c r="C16" s="104" t="s">
        <v>20</v>
      </c>
      <c r="D16" s="104" t="s">
        <v>12</v>
      </c>
      <c r="E16" s="101" t="s">
        <v>286</v>
      </c>
      <c r="F16" s="101" t="s">
        <v>13</v>
      </c>
      <c r="G16" s="101" t="s">
        <v>13</v>
      </c>
      <c r="H16" s="126" t="s">
        <v>14</v>
      </c>
    </row>
    <row r="17" spans="1:8" x14ac:dyDescent="0.2">
      <c r="A17" s="104" t="s">
        <v>20</v>
      </c>
      <c r="B17" s="104" t="s">
        <v>12</v>
      </c>
      <c r="C17" s="104" t="s">
        <v>20</v>
      </c>
      <c r="D17" s="104" t="s">
        <v>17</v>
      </c>
      <c r="E17" s="101" t="s">
        <v>286</v>
      </c>
      <c r="F17" s="101" t="s">
        <v>13</v>
      </c>
      <c r="G17" s="101" t="s">
        <v>13</v>
      </c>
      <c r="H17" s="126" t="s">
        <v>14</v>
      </c>
    </row>
    <row r="18" spans="1:8" x14ac:dyDescent="0.2">
      <c r="A18" s="104" t="s">
        <v>20</v>
      </c>
      <c r="B18" s="104" t="s">
        <v>12</v>
      </c>
      <c r="C18" s="104" t="s">
        <v>17</v>
      </c>
      <c r="D18" s="104" t="s">
        <v>12</v>
      </c>
      <c r="E18" s="101" t="s">
        <v>286</v>
      </c>
      <c r="F18" s="101" t="s">
        <v>13</v>
      </c>
      <c r="G18" s="101" t="s">
        <v>13</v>
      </c>
      <c r="H18" s="126" t="s">
        <v>14</v>
      </c>
    </row>
    <row r="19" spans="1:8" x14ac:dyDescent="0.2">
      <c r="A19" s="104" t="s">
        <v>20</v>
      </c>
      <c r="B19" s="104" t="s">
        <v>12</v>
      </c>
      <c r="C19" s="104" t="s">
        <v>17</v>
      </c>
      <c r="D19" s="104" t="s">
        <v>17</v>
      </c>
      <c r="E19" s="101" t="s">
        <v>286</v>
      </c>
      <c r="F19" s="101" t="s">
        <v>13</v>
      </c>
      <c r="G19" s="101" t="s">
        <v>13</v>
      </c>
      <c r="H19" s="126" t="s">
        <v>14</v>
      </c>
    </row>
    <row r="20" spans="1:8" x14ac:dyDescent="0.2">
      <c r="A20" s="104" t="s">
        <v>20</v>
      </c>
      <c r="B20" s="104" t="s">
        <v>17</v>
      </c>
      <c r="C20" s="104" t="s">
        <v>12</v>
      </c>
      <c r="D20" s="104" t="s">
        <v>12</v>
      </c>
      <c r="E20" s="101" t="s">
        <v>286</v>
      </c>
      <c r="F20" s="101" t="s">
        <v>13</v>
      </c>
      <c r="G20" s="101" t="s">
        <v>13</v>
      </c>
      <c r="H20" s="126" t="s">
        <v>14</v>
      </c>
    </row>
    <row r="21" spans="1:8" x14ac:dyDescent="0.2">
      <c r="A21" s="104" t="s">
        <v>20</v>
      </c>
      <c r="B21" s="104" t="s">
        <v>17</v>
      </c>
      <c r="C21" s="104" t="s">
        <v>12</v>
      </c>
      <c r="D21" s="104" t="s">
        <v>17</v>
      </c>
      <c r="E21" s="101" t="s">
        <v>286</v>
      </c>
      <c r="F21" s="101" t="s">
        <v>13</v>
      </c>
      <c r="G21" s="101" t="s">
        <v>13</v>
      </c>
      <c r="H21" s="126" t="s">
        <v>14</v>
      </c>
    </row>
    <row r="22" spans="1:8" x14ac:dyDescent="0.2">
      <c r="A22" s="104" t="s">
        <v>20</v>
      </c>
      <c r="B22" s="104" t="s">
        <v>17</v>
      </c>
      <c r="C22" s="104" t="s">
        <v>20</v>
      </c>
      <c r="D22" s="104" t="s">
        <v>12</v>
      </c>
      <c r="E22" s="101" t="s">
        <v>286</v>
      </c>
      <c r="F22" s="101" t="s">
        <v>13</v>
      </c>
      <c r="G22" s="101" t="s">
        <v>13</v>
      </c>
      <c r="H22" s="126" t="s">
        <v>14</v>
      </c>
    </row>
    <row r="23" spans="1:8" x14ac:dyDescent="0.2">
      <c r="A23" s="104" t="s">
        <v>20</v>
      </c>
      <c r="B23" s="104" t="s">
        <v>17</v>
      </c>
      <c r="C23" s="104" t="s">
        <v>20</v>
      </c>
      <c r="D23" s="104" t="s">
        <v>17</v>
      </c>
      <c r="E23" s="102" t="s">
        <v>287</v>
      </c>
      <c r="F23" s="103" t="s">
        <v>35</v>
      </c>
      <c r="G23" s="101" t="s">
        <v>13</v>
      </c>
      <c r="H23" s="126" t="s">
        <v>14</v>
      </c>
    </row>
    <row r="24" spans="1:8" x14ac:dyDescent="0.2">
      <c r="A24" s="104" t="s">
        <v>20</v>
      </c>
      <c r="B24" s="104" t="s">
        <v>17</v>
      </c>
      <c r="C24" s="104" t="s">
        <v>17</v>
      </c>
      <c r="D24" s="104" t="s">
        <v>12</v>
      </c>
      <c r="E24" s="102" t="s">
        <v>287</v>
      </c>
      <c r="F24" s="103" t="s">
        <v>35</v>
      </c>
      <c r="G24" s="101" t="s">
        <v>13</v>
      </c>
      <c r="H24" s="126" t="s">
        <v>14</v>
      </c>
    </row>
    <row r="25" spans="1:8" x14ac:dyDescent="0.2">
      <c r="A25" s="104" t="s">
        <v>20</v>
      </c>
      <c r="B25" s="104" t="s">
        <v>17</v>
      </c>
      <c r="C25" s="104" t="s">
        <v>17</v>
      </c>
      <c r="D25" s="104" t="s">
        <v>17</v>
      </c>
      <c r="E25" s="102" t="s">
        <v>287</v>
      </c>
      <c r="F25" s="103" t="s">
        <v>35</v>
      </c>
      <c r="G25" s="101" t="s">
        <v>13</v>
      </c>
      <c r="H25" s="126" t="s">
        <v>14</v>
      </c>
    </row>
    <row r="26" spans="1:8" x14ac:dyDescent="0.2">
      <c r="A26" s="104" t="s">
        <v>17</v>
      </c>
      <c r="B26" s="104" t="s">
        <v>12</v>
      </c>
      <c r="C26" s="104" t="s">
        <v>12</v>
      </c>
      <c r="D26" s="104" t="s">
        <v>12</v>
      </c>
      <c r="E26" s="102" t="s">
        <v>287</v>
      </c>
      <c r="F26" s="103" t="s">
        <v>35</v>
      </c>
      <c r="G26" s="103" t="s">
        <v>35</v>
      </c>
      <c r="H26" s="127" t="s">
        <v>36</v>
      </c>
    </row>
    <row r="27" spans="1:8" x14ac:dyDescent="0.2">
      <c r="A27" s="104" t="s">
        <v>17</v>
      </c>
      <c r="B27" s="104" t="s">
        <v>12</v>
      </c>
      <c r="C27" s="104" t="s">
        <v>12</v>
      </c>
      <c r="D27" s="104" t="s">
        <v>17</v>
      </c>
      <c r="E27" s="103" t="s">
        <v>36</v>
      </c>
      <c r="F27" s="103" t="s">
        <v>35</v>
      </c>
      <c r="G27" s="103" t="s">
        <v>35</v>
      </c>
      <c r="H27" s="127" t="s">
        <v>36</v>
      </c>
    </row>
    <row r="28" spans="1:8" x14ac:dyDescent="0.2">
      <c r="A28" s="104" t="s">
        <v>17</v>
      </c>
      <c r="B28" s="104" t="s">
        <v>12</v>
      </c>
      <c r="C28" s="104" t="s">
        <v>20</v>
      </c>
      <c r="D28" s="104" t="s">
        <v>12</v>
      </c>
      <c r="E28" s="103" t="s">
        <v>36</v>
      </c>
      <c r="F28" s="103" t="s">
        <v>35</v>
      </c>
      <c r="G28" s="103" t="s">
        <v>35</v>
      </c>
      <c r="H28" s="127" t="s">
        <v>36</v>
      </c>
    </row>
    <row r="29" spans="1:8" x14ac:dyDescent="0.2">
      <c r="A29" s="104" t="s">
        <v>17</v>
      </c>
      <c r="B29" s="104" t="s">
        <v>12</v>
      </c>
      <c r="C29" s="104" t="s">
        <v>20</v>
      </c>
      <c r="D29" s="104" t="s">
        <v>17</v>
      </c>
      <c r="E29" s="103" t="s">
        <v>36</v>
      </c>
      <c r="F29" s="103" t="s">
        <v>35</v>
      </c>
      <c r="G29" s="103" t="s">
        <v>35</v>
      </c>
      <c r="H29" s="127" t="s">
        <v>36</v>
      </c>
    </row>
    <row r="30" spans="1:8" x14ac:dyDescent="0.2">
      <c r="A30" s="104" t="s">
        <v>17</v>
      </c>
      <c r="B30" s="104" t="s">
        <v>12</v>
      </c>
      <c r="C30" s="104" t="s">
        <v>17</v>
      </c>
      <c r="D30" s="104" t="s">
        <v>12</v>
      </c>
      <c r="E30" s="103" t="s">
        <v>36</v>
      </c>
      <c r="F30" s="103" t="s">
        <v>35</v>
      </c>
      <c r="G30" s="103" t="s">
        <v>35</v>
      </c>
      <c r="H30" s="127" t="s">
        <v>36</v>
      </c>
    </row>
    <row r="31" spans="1:8" x14ac:dyDescent="0.2">
      <c r="A31" s="104" t="s">
        <v>17</v>
      </c>
      <c r="B31" s="104" t="s">
        <v>12</v>
      </c>
      <c r="C31" s="104" t="s">
        <v>17</v>
      </c>
      <c r="D31" s="104" t="s">
        <v>17</v>
      </c>
      <c r="E31" s="103" t="s">
        <v>36</v>
      </c>
      <c r="F31" s="103" t="s">
        <v>35</v>
      </c>
      <c r="G31" s="103" t="s">
        <v>35</v>
      </c>
      <c r="H31" s="127" t="s">
        <v>36</v>
      </c>
    </row>
    <row r="32" spans="1:8" ht="34" x14ac:dyDescent="0.2">
      <c r="A32" s="104" t="s">
        <v>17</v>
      </c>
      <c r="B32" s="104" t="s">
        <v>17</v>
      </c>
      <c r="C32" s="104" t="s">
        <v>12</v>
      </c>
      <c r="D32" s="104" t="s">
        <v>12</v>
      </c>
      <c r="E32" s="103" t="s">
        <v>36</v>
      </c>
      <c r="F32" s="93" t="s">
        <v>288</v>
      </c>
      <c r="G32" s="93" t="s">
        <v>37</v>
      </c>
      <c r="H32" s="128" t="s">
        <v>38</v>
      </c>
    </row>
    <row r="33" spans="1:8" ht="34" x14ac:dyDescent="0.2">
      <c r="A33" s="104" t="s">
        <v>17</v>
      </c>
      <c r="B33" s="104" t="s">
        <v>17</v>
      </c>
      <c r="C33" s="104" t="s">
        <v>20</v>
      </c>
      <c r="D33" s="104" t="s">
        <v>12</v>
      </c>
      <c r="E33" s="103" t="s">
        <v>36</v>
      </c>
      <c r="F33" s="93" t="s">
        <v>288</v>
      </c>
      <c r="G33" s="93" t="s">
        <v>37</v>
      </c>
      <c r="H33" s="128" t="s">
        <v>38</v>
      </c>
    </row>
    <row r="34" spans="1:8" ht="34" x14ac:dyDescent="0.2">
      <c r="A34" s="104" t="s">
        <v>17</v>
      </c>
      <c r="B34" s="104" t="s">
        <v>17</v>
      </c>
      <c r="C34" s="104" t="s">
        <v>12</v>
      </c>
      <c r="D34" s="104" t="s">
        <v>17</v>
      </c>
      <c r="E34" s="93" t="s">
        <v>39</v>
      </c>
      <c r="F34" s="93" t="s">
        <v>37</v>
      </c>
      <c r="G34" s="93" t="s">
        <v>37</v>
      </c>
      <c r="H34" s="128" t="s">
        <v>38</v>
      </c>
    </row>
    <row r="35" spans="1:8" ht="34" x14ac:dyDescent="0.2">
      <c r="A35" s="104" t="s">
        <v>17</v>
      </c>
      <c r="B35" s="104" t="s">
        <v>17</v>
      </c>
      <c r="C35" s="104" t="s">
        <v>20</v>
      </c>
      <c r="D35" s="104" t="s">
        <v>17</v>
      </c>
      <c r="E35" s="93" t="s">
        <v>39</v>
      </c>
      <c r="F35" s="93" t="s">
        <v>37</v>
      </c>
      <c r="G35" s="93" t="s">
        <v>37</v>
      </c>
      <c r="H35" s="128" t="s">
        <v>38</v>
      </c>
    </row>
    <row r="36" spans="1:8" x14ac:dyDescent="0.2">
      <c r="A36" s="104" t="s">
        <v>17</v>
      </c>
      <c r="B36" s="104" t="s">
        <v>17</v>
      </c>
      <c r="C36" s="104" t="s">
        <v>17</v>
      </c>
      <c r="D36" s="104" t="s">
        <v>12</v>
      </c>
      <c r="E36" s="93" t="s">
        <v>39</v>
      </c>
      <c r="F36" s="93" t="s">
        <v>37</v>
      </c>
      <c r="G36" s="93" t="s">
        <v>37</v>
      </c>
      <c r="H36" s="129" t="s">
        <v>39</v>
      </c>
    </row>
    <row r="37" spans="1:8" x14ac:dyDescent="0.2">
      <c r="A37" s="104" t="s">
        <v>17</v>
      </c>
      <c r="B37" s="104" t="s">
        <v>17</v>
      </c>
      <c r="C37" s="104" t="s">
        <v>17</v>
      </c>
      <c r="D37" s="104" t="s">
        <v>17</v>
      </c>
      <c r="E37" s="93" t="s">
        <v>39</v>
      </c>
      <c r="F37" s="93" t="s">
        <v>37</v>
      </c>
      <c r="G37" s="93" t="s">
        <v>37</v>
      </c>
      <c r="H37" s="129" t="s">
        <v>39</v>
      </c>
    </row>
    <row r="38" spans="1:8" x14ac:dyDescent="0.25">
      <c r="G38" s="16"/>
    </row>
  </sheetData>
  <phoneticPr fontId="25" type="noConversion"/>
  <pageMargins left="0.25" right="0.25" top="0.5" bottom="0.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21906AFC853A408AD5005C49B5E75E" ma:contentTypeVersion="17" ma:contentTypeDescription="Create a new document." ma:contentTypeScope="" ma:versionID="413b67428e06e4fbe1596370e8681275">
  <xsd:schema xmlns:xsd="http://www.w3.org/2001/XMLSchema" xmlns:xs="http://www.w3.org/2001/XMLSchema" xmlns:p="http://schemas.microsoft.com/office/2006/metadata/properties" xmlns:ns2="f21a967f-c9b6-4417-8b28-12bf5b07c60b" xmlns:ns3="898990d9-3832-423e-b64c-5c8524f186af" targetNamespace="http://schemas.microsoft.com/office/2006/metadata/properties" ma:root="true" ma:fieldsID="c5fcf276c65ab6b33a94e4b45a17df5b" ns2:_="" ns3:_="">
    <xsd:import namespace="f21a967f-c9b6-4417-8b28-12bf5b07c60b"/>
    <xsd:import namespace="898990d9-3832-423e-b64c-5c8524f186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a967f-c9b6-4417-8b28-12bf5b07c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990d9-3832-423e-b64c-5c8524f186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0cedfe-beb2-4ef3-8cef-26ff56bb9e6e}" ma:internalName="TaxCatchAll" ma:showField="CatchAllData" ma:web="898990d9-3832-423e-b64c-5c8524f186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1a967f-c9b6-4417-8b28-12bf5b07c60b">
      <Terms xmlns="http://schemas.microsoft.com/office/infopath/2007/PartnerControls"/>
    </lcf76f155ced4ddcb4097134ff3c332f>
    <TaxCatchAll xmlns="898990d9-3832-423e-b64c-5c8524f186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816194-43AB-4CAB-9A39-A7286CF85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1a967f-c9b6-4417-8b28-12bf5b07c60b"/>
    <ds:schemaRef ds:uri="898990d9-3832-423e-b64c-5c8524f186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22F1E6-6F9B-4794-840E-1987A49C7990}">
  <ds:schemaRefs>
    <ds:schemaRef ds:uri="http://schemas.microsoft.com/office/2006/metadata/properties"/>
    <ds:schemaRef ds:uri="http://schemas.microsoft.com/office/infopath/2007/PartnerControls"/>
    <ds:schemaRef ds:uri="f21a967f-c9b6-4417-8b28-12bf5b07c60b"/>
    <ds:schemaRef ds:uri="898990d9-3832-423e-b64c-5c8524f186af"/>
  </ds:schemaRefs>
</ds:datastoreItem>
</file>

<file path=customXml/itemProps3.xml><?xml version="1.0" encoding="utf-8"?>
<ds:datastoreItem xmlns:ds="http://schemas.openxmlformats.org/officeDocument/2006/customXml" ds:itemID="{FECC0A7B-CCA1-4FF2-85C6-D64FDCDB02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Meta</vt:lpstr>
      <vt:lpstr>IMPACTS</vt:lpstr>
      <vt:lpstr>DISTRIBUTION</vt:lpstr>
      <vt:lpstr>POTENTIAL</vt:lpstr>
      <vt:lpstr>MANAGEMENT</vt:lpstr>
      <vt:lpstr>LOOKUP Habitat types</vt:lpstr>
      <vt:lpstr>LOOKUP Ranking </vt:lpstr>
      <vt:lpstr>IMPACTS!_ftn1</vt:lpstr>
      <vt:lpstr>IMPACTS!_ftnref1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Lieurance</dc:creator>
  <cp:keywords/>
  <dc:description/>
  <cp:lastModifiedBy>Kim,Seokmin</cp:lastModifiedBy>
  <cp:revision/>
  <dcterms:created xsi:type="dcterms:W3CDTF">2022-06-24T13:31:03Z</dcterms:created>
  <dcterms:modified xsi:type="dcterms:W3CDTF">2025-11-14T15:51:28Z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0x010100BD21906AFC853A408AD5005C49B5E75E</vt:lpwstr>
  </property>
  <property fmtid="{D5CDD505-2E9C-101B-9397-08002B2CF9AE}" pid="3" name="MediaServiceImageTags">
    <vt:lpwstr/>
  </property>
</Properties>
</file>